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7" activeTab="3"/>
  </bookViews>
  <sheets>
    <sheet name="итоговый мальчики" sheetId="1" r:id="rId1"/>
    <sheet name="итоговый девочки" sheetId="2" r:id="rId2"/>
    <sheet name="многоборье мальчики" sheetId="3" r:id="rId3"/>
    <sheet name="многоборье девочки" sheetId="4" r:id="rId4"/>
    <sheet name="СФП мальчики" sheetId="5" r:id="rId5"/>
    <sheet name="СФП девочки" sheetId="6" r:id="rId6"/>
  </sheets>
  <definedNames/>
  <calcPr fullCalcOnLoad="1"/>
</workbook>
</file>

<file path=xl/sharedStrings.xml><?xml version="1.0" encoding="utf-8"?>
<sst xmlns="http://schemas.openxmlformats.org/spreadsheetml/2006/main" count="1047" uniqueCount="203">
  <si>
    <t>год рождения</t>
  </si>
  <si>
    <t>тренер</t>
  </si>
  <si>
    <t>в/упражнения</t>
  </si>
  <si>
    <t>конь/махи</t>
  </si>
  <si>
    <t>кольца</t>
  </si>
  <si>
    <t>оп/прыжок</t>
  </si>
  <si>
    <t>брусья</t>
  </si>
  <si>
    <t>перекладина</t>
  </si>
  <si>
    <t>сумма</t>
  </si>
  <si>
    <t>средний балл</t>
  </si>
  <si>
    <t>место</t>
  </si>
  <si>
    <t>разряд</t>
  </si>
  <si>
    <t>Идиятуллин Инсаф</t>
  </si>
  <si>
    <t>бр.Белуженкова И.Н.</t>
  </si>
  <si>
    <t>2 пр</t>
  </si>
  <si>
    <t>Хабибуллин Марат</t>
  </si>
  <si>
    <t>Хазиев Рафаэль</t>
  </si>
  <si>
    <t>Тухватуллин Наиль</t>
  </si>
  <si>
    <t>2 об</t>
  </si>
  <si>
    <t>Гинатуллин Рафкат</t>
  </si>
  <si>
    <t>Матвеев Д.Н. Жадовская Т.Ю.</t>
  </si>
  <si>
    <t>Емельянов Данил</t>
  </si>
  <si>
    <t>1 юн</t>
  </si>
  <si>
    <t>Хазиев Равиль</t>
  </si>
  <si>
    <t>Хуснуллин Марат</t>
  </si>
  <si>
    <t>Исаев Станислав</t>
  </si>
  <si>
    <t>Бормотов Михаил</t>
  </si>
  <si>
    <t>Петров Валерий</t>
  </si>
  <si>
    <t>Асадуллин Рафаэль</t>
  </si>
  <si>
    <t xml:space="preserve">Матвеев Д.Н. </t>
  </si>
  <si>
    <t>Салтыков Тимур</t>
  </si>
  <si>
    <t>Снопков Максим</t>
  </si>
  <si>
    <t>Хамидуллин Ильвир</t>
  </si>
  <si>
    <t>Газизуллин Ильшат</t>
  </si>
  <si>
    <t>Тудияров А.В.</t>
  </si>
  <si>
    <t>Корчиго Данил</t>
  </si>
  <si>
    <t>Павлов Александр</t>
  </si>
  <si>
    <t>Низамов Динар</t>
  </si>
  <si>
    <t>Нугаев Дмитрий</t>
  </si>
  <si>
    <t>Рахметов Данис</t>
  </si>
  <si>
    <t>Попов Александр</t>
  </si>
  <si>
    <t>Ахметов Тимур</t>
  </si>
  <si>
    <t>Горюшев Алексей</t>
  </si>
  <si>
    <t>Канатиев Данил</t>
  </si>
  <si>
    <t>Салахутдинов Салават</t>
  </si>
  <si>
    <t>Стадник Константин</t>
  </si>
  <si>
    <t>Тимофеев Михаил</t>
  </si>
  <si>
    <t>Катаев       Данил</t>
  </si>
  <si>
    <t>Газизов        Булат</t>
  </si>
  <si>
    <t>Лопатин        Егор</t>
  </si>
  <si>
    <t>Павлов        Тимур</t>
  </si>
  <si>
    <t>Кедов         Денис</t>
  </si>
  <si>
    <t>Кротов        Роман</t>
  </si>
  <si>
    <t>2 юн</t>
  </si>
  <si>
    <t>3 юн</t>
  </si>
  <si>
    <t>Северов В.И. Белуженкова О.А.</t>
  </si>
  <si>
    <t>Ф.И.          спортсмена</t>
  </si>
  <si>
    <t>Кедов        Максим</t>
  </si>
  <si>
    <t>главный судья соревнований   _______________  О.А.Белуженкова</t>
  </si>
  <si>
    <t>ПЕРВЕНСТВО ДЮСШ №1 ПО СПОРТИВНОЙ ГИМНАСТИКЕ   ДЕВОЧКИ</t>
  </si>
  <si>
    <t>оп/прыдок</t>
  </si>
  <si>
    <t>бревно</t>
  </si>
  <si>
    <t>В/упражнения</t>
  </si>
  <si>
    <t>Свистунова Ангелина</t>
  </si>
  <si>
    <t>Тураев В.М. Левина О.Ш.</t>
  </si>
  <si>
    <t>1 пр</t>
  </si>
  <si>
    <t>Лопатина Дарья</t>
  </si>
  <si>
    <t>Тураева Елизаветта</t>
  </si>
  <si>
    <t>Хисматуллина Нелли</t>
  </si>
  <si>
    <t>Маджидова Амина</t>
  </si>
  <si>
    <t>Семенова Александра</t>
  </si>
  <si>
    <t>Шагиева Аделя</t>
  </si>
  <si>
    <t>Яруллина Ильвира</t>
  </si>
  <si>
    <t>Сайфутдинова Алина</t>
  </si>
  <si>
    <t>Глазкова Мария</t>
  </si>
  <si>
    <t>Глазкова Дарья</t>
  </si>
  <si>
    <t xml:space="preserve">бр. Роменской Т.В. </t>
  </si>
  <si>
    <t>3 об</t>
  </si>
  <si>
    <t>Иванова Полина</t>
  </si>
  <si>
    <t>Шакирова Камила</t>
  </si>
  <si>
    <t>Никитина Татьяна</t>
  </si>
  <si>
    <t>Ларионова Диана</t>
  </si>
  <si>
    <t>Сабирянова Алина</t>
  </si>
  <si>
    <t>Кутлуева Азалия</t>
  </si>
  <si>
    <t>Гусейнова Сусан</t>
  </si>
  <si>
    <t>Кырганова Юлия</t>
  </si>
  <si>
    <t>Хисматуллина Римма</t>
  </si>
  <si>
    <t>Титова Марина</t>
  </si>
  <si>
    <t>Миргазизова Аделя</t>
  </si>
  <si>
    <t>Духтанова Ирина</t>
  </si>
  <si>
    <t>Чернова Аделя</t>
  </si>
  <si>
    <t>Самигуллина Алсу</t>
  </si>
  <si>
    <t>бр.Роменской Т.В.</t>
  </si>
  <si>
    <t>Баукина Айгуль</t>
  </si>
  <si>
    <t>Кулемина Анна</t>
  </si>
  <si>
    <t>Мутыгуллина Рамина</t>
  </si>
  <si>
    <t>Карлина        Юлия</t>
  </si>
  <si>
    <t>ПЕРВЕНСТВО ДЮСШ №1 ПО СПОРТИВНОЙ ГИМНАСТИКЕ   МАЛЬЧИКИ</t>
  </si>
  <si>
    <t>Димухаметова Камиля</t>
  </si>
  <si>
    <t>Ф.И. участника</t>
  </si>
  <si>
    <t>Бег</t>
  </si>
  <si>
    <t>прыжок в длину</t>
  </si>
  <si>
    <t>лазание по канату</t>
  </si>
  <si>
    <t>выс.угол на бревне</t>
  </si>
  <si>
    <t>переворот в упор</t>
  </si>
  <si>
    <t>под.ног из угла в выс.угол</t>
  </si>
  <si>
    <t>под.разгибом</t>
  </si>
  <si>
    <t>спичаг</t>
  </si>
  <si>
    <t>шпагат</t>
  </si>
  <si>
    <t>наклон</t>
  </si>
  <si>
    <t>мост</t>
  </si>
  <si>
    <t>уд.ноги</t>
  </si>
  <si>
    <t>вп</t>
  </si>
  <si>
    <t>вст</t>
  </si>
  <si>
    <t>наз</t>
  </si>
  <si>
    <t>стойка на руках</t>
  </si>
  <si>
    <t>гибкость</t>
  </si>
  <si>
    <t>лев</t>
  </si>
  <si>
    <t>пр</t>
  </si>
  <si>
    <t>прям</t>
  </si>
  <si>
    <t>рез</t>
  </si>
  <si>
    <t>оц</t>
  </si>
  <si>
    <t>29 декабря 2009г.</t>
  </si>
  <si>
    <t>сб</t>
  </si>
  <si>
    <t>напрыгивания горка матов 45см</t>
  </si>
  <si>
    <t>Никитина татьяна</t>
  </si>
  <si>
    <t>Саменова Александра</t>
  </si>
  <si>
    <t>УТГ 10 лет</t>
  </si>
  <si>
    <t>УТГ 9 лет</t>
  </si>
  <si>
    <t>Карлина     Юлия</t>
  </si>
  <si>
    <t>УТГ 8 лет</t>
  </si>
  <si>
    <t>Титова       Марина</t>
  </si>
  <si>
    <t>подтягивания в висе</t>
  </si>
  <si>
    <t>под.ног в угол в висе</t>
  </si>
  <si>
    <t>отжимания в упоре на брусьях</t>
  </si>
  <si>
    <t>выс.угол в висе</t>
  </si>
  <si>
    <t>УТГ 7 лет</t>
  </si>
  <si>
    <t>Баукина      Айгуль</t>
  </si>
  <si>
    <t>Ф.И.участника</t>
  </si>
  <si>
    <t>бег</t>
  </si>
  <si>
    <t>выс.угол на брусьях</t>
  </si>
  <si>
    <t>спичаг ноги вместе на брусьях</t>
  </si>
  <si>
    <t>подъём силой на кольцах</t>
  </si>
  <si>
    <t>гориз.вис на кольцах</t>
  </si>
  <si>
    <t>стойка силой на брусьях</t>
  </si>
  <si>
    <t>круги двумя на теле коня</t>
  </si>
  <si>
    <t>Кедов       Максим</t>
  </si>
  <si>
    <t>спичаг ноги врозь на брусьях</t>
  </si>
  <si>
    <t>Павлов Тимур</t>
  </si>
  <si>
    <t>угол в упоре на брусьях</t>
  </si>
  <si>
    <t>поднимания ног из виса углом</t>
  </si>
  <si>
    <t>стойка на голове</t>
  </si>
  <si>
    <t>Катаев Данил</t>
  </si>
  <si>
    <t>Кедов       Денис</t>
  </si>
  <si>
    <t>Газизов      Булат</t>
  </si>
  <si>
    <t>Лопатин       Егор</t>
  </si>
  <si>
    <t>6-7</t>
  </si>
  <si>
    <t>ПЕРВЕНСТВО ДЮСШ №1 ПО СПОРТИВНОЙ ГИМНАСТИКЕ   ЮНОШИ   28 декабря 2009г.</t>
  </si>
  <si>
    <t>1-2</t>
  </si>
  <si>
    <t>3-4</t>
  </si>
  <si>
    <t>вып</t>
  </si>
  <si>
    <t>ПЕРВЕНСТВО ДЮСШ №1 ПО СПОРТИВНОЙ ГИМНАСТИКЕ   ДЕВОЧКИ   28 декабря 2009г</t>
  </si>
  <si>
    <t>средний балл многоборье</t>
  </si>
  <si>
    <t>средний балл СФП</t>
  </si>
  <si>
    <t>Кротов Роман</t>
  </si>
  <si>
    <t>Кедов Максим</t>
  </si>
  <si>
    <t>Кедов Денис</t>
  </si>
  <si>
    <t>Газизов Булат</t>
  </si>
  <si>
    <t>Лопатин Егор</t>
  </si>
  <si>
    <t>ИТОГОВЫЕ РЕЗУЛЬТАТЫ ПЕРВЕНСТВА ДЮСШ №1                                                        ПО СПОРТИВНОЙ ГИМНАСТИКЕ</t>
  </si>
  <si>
    <t>ГЛАВНЫЙ СУДЬЯ СОРЕВНОВАНИЙ      _________     О.А.Белуженкова</t>
  </si>
  <si>
    <t>Карлина Юлия</t>
  </si>
  <si>
    <t>Калиничев Дмитрий</t>
  </si>
  <si>
    <t>Перкакуев Максим</t>
  </si>
  <si>
    <t>Демидов Маркел</t>
  </si>
  <si>
    <t>Шамаев         Егор</t>
  </si>
  <si>
    <t>Бикбауов     Артур</t>
  </si>
  <si>
    <t>180</t>
  </si>
  <si>
    <t>195</t>
  </si>
  <si>
    <t>185</t>
  </si>
  <si>
    <t>205</t>
  </si>
  <si>
    <t>175</t>
  </si>
  <si>
    <t>13</t>
  </si>
  <si>
    <t>0</t>
  </si>
  <si>
    <t>5</t>
  </si>
  <si>
    <t>10</t>
  </si>
  <si>
    <t>9</t>
  </si>
  <si>
    <t>1</t>
  </si>
  <si>
    <t>7</t>
  </si>
  <si>
    <t>6</t>
  </si>
  <si>
    <t>2</t>
  </si>
  <si>
    <t>15</t>
  </si>
  <si>
    <t>8</t>
  </si>
  <si>
    <t>3</t>
  </si>
  <si>
    <t>отл</t>
  </si>
  <si>
    <t>хор</t>
  </si>
  <si>
    <t>уд</t>
  </si>
  <si>
    <t>Выполнение разрядных требований</t>
  </si>
  <si>
    <t>об - обязательная программа</t>
  </si>
  <si>
    <t>пр - произвольная программа</t>
  </si>
  <si>
    <t>вып - выполнено</t>
  </si>
  <si>
    <t>юн - юношеский</t>
  </si>
  <si>
    <t>Сокращения: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</si>
</sst>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182" fontId="0" fillId="0" borderId="1" xfId="0" applyNumberFormat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43"/>
  <sheetViews>
    <sheetView workbookViewId="0" topLeftCell="A16">
      <selection activeCell="Q14" sqref="Q14"/>
    </sheetView>
  </sheetViews>
  <sheetFormatPr defaultColWidth="9.140625" defaultRowHeight="12.75"/>
  <cols>
    <col min="1" max="1" width="21.00390625" style="0" customWidth="1"/>
    <col min="2" max="2" width="7.8515625" style="0" customWidth="1"/>
    <col min="3" max="3" width="5.7109375" style="0" customWidth="1"/>
    <col min="4" max="4" width="24.7109375" style="0" customWidth="1"/>
    <col min="5" max="5" width="11.00390625" style="0" customWidth="1"/>
    <col min="6" max="6" width="5.28125" style="0" customWidth="1"/>
    <col min="7" max="7" width="4.421875" style="0" customWidth="1"/>
    <col min="8" max="8" width="6.421875" style="0" customWidth="1"/>
    <col min="9" max="9" width="5.421875" style="0" customWidth="1"/>
  </cols>
  <sheetData>
    <row r="1" spans="1:9" ht="39.75" customHeight="1">
      <c r="A1" s="31" t="s">
        <v>169</v>
      </c>
      <c r="B1" s="32"/>
      <c r="C1" s="32"/>
      <c r="D1" s="32"/>
      <c r="E1" s="32"/>
      <c r="F1" s="32"/>
      <c r="G1" s="32"/>
      <c r="H1" s="32"/>
      <c r="I1" s="32"/>
    </row>
    <row r="2" spans="1:9" ht="39" customHeight="1">
      <c r="A2" s="5" t="s">
        <v>56</v>
      </c>
      <c r="B2" s="5" t="s">
        <v>0</v>
      </c>
      <c r="C2" s="5" t="s">
        <v>11</v>
      </c>
      <c r="D2" s="6" t="s">
        <v>1</v>
      </c>
      <c r="E2" s="6" t="s">
        <v>162</v>
      </c>
      <c r="F2" s="35" t="s">
        <v>163</v>
      </c>
      <c r="G2" s="36"/>
      <c r="H2" s="28" t="s">
        <v>8</v>
      </c>
      <c r="I2" s="30" t="s">
        <v>10</v>
      </c>
    </row>
    <row r="3" spans="1:9" ht="15" customHeight="1">
      <c r="A3" s="7" t="s">
        <v>12</v>
      </c>
      <c r="B3" s="8">
        <v>1999</v>
      </c>
      <c r="C3" s="8" t="s">
        <v>14</v>
      </c>
      <c r="D3" s="9" t="s">
        <v>13</v>
      </c>
      <c r="E3" s="22">
        <v>10.18</v>
      </c>
      <c r="F3" s="8">
        <v>9.65</v>
      </c>
      <c r="G3" s="8" t="s">
        <v>194</v>
      </c>
      <c r="H3" s="22">
        <f>SUM(E3+F3)</f>
        <v>19.83</v>
      </c>
      <c r="I3" s="8">
        <v>1</v>
      </c>
    </row>
    <row r="4" spans="1:9" ht="15" customHeight="1">
      <c r="A4" s="7" t="s">
        <v>15</v>
      </c>
      <c r="B4" s="8">
        <v>1999</v>
      </c>
      <c r="C4" s="8" t="s">
        <v>14</v>
      </c>
      <c r="D4" s="9" t="s">
        <v>13</v>
      </c>
      <c r="E4" s="22">
        <v>10.02</v>
      </c>
      <c r="F4" s="8">
        <v>9.74</v>
      </c>
      <c r="G4" s="8" t="s">
        <v>194</v>
      </c>
      <c r="H4" s="22">
        <f>SUM(E4+F4)</f>
        <v>19.759999999999998</v>
      </c>
      <c r="I4" s="8">
        <v>2</v>
      </c>
    </row>
    <row r="5" spans="1:9" ht="15" customHeight="1">
      <c r="A5" s="7" t="s">
        <v>16</v>
      </c>
      <c r="B5" s="8">
        <v>1999</v>
      </c>
      <c r="C5" s="8" t="s">
        <v>14</v>
      </c>
      <c r="D5" s="9" t="s">
        <v>13</v>
      </c>
      <c r="E5" s="22">
        <v>9.55</v>
      </c>
      <c r="F5" s="8">
        <v>9.53</v>
      </c>
      <c r="G5" s="8" t="s">
        <v>194</v>
      </c>
      <c r="H5" s="22">
        <f>SUM(E5+F5)</f>
        <v>19.08</v>
      </c>
      <c r="I5" s="8">
        <v>3</v>
      </c>
    </row>
    <row r="6" spans="1:9" ht="12.75">
      <c r="A6" s="7"/>
      <c r="B6" s="8"/>
      <c r="C6" s="8"/>
      <c r="D6" s="9"/>
      <c r="E6" s="8"/>
      <c r="F6" s="10"/>
      <c r="G6" s="10"/>
      <c r="H6" s="10"/>
      <c r="I6" s="10"/>
    </row>
    <row r="7" spans="1:9" ht="15" customHeight="1">
      <c r="A7" s="7" t="s">
        <v>165</v>
      </c>
      <c r="B7" s="8">
        <v>1999</v>
      </c>
      <c r="C7" s="8" t="s">
        <v>18</v>
      </c>
      <c r="D7" s="9" t="s">
        <v>13</v>
      </c>
      <c r="E7" s="22">
        <v>8.42</v>
      </c>
      <c r="F7" s="8">
        <v>9.51</v>
      </c>
      <c r="G7" s="8" t="s">
        <v>194</v>
      </c>
      <c r="H7" s="22">
        <f>SUM(E7+F7)</f>
        <v>17.93</v>
      </c>
      <c r="I7" s="8">
        <v>1</v>
      </c>
    </row>
    <row r="8" spans="1:9" ht="15" customHeight="1">
      <c r="A8" s="7" t="s">
        <v>17</v>
      </c>
      <c r="B8" s="8">
        <v>1999</v>
      </c>
      <c r="C8" s="8" t="s">
        <v>18</v>
      </c>
      <c r="D8" s="9" t="s">
        <v>13</v>
      </c>
      <c r="E8" s="22">
        <v>7.82</v>
      </c>
      <c r="F8" s="8">
        <v>9.05</v>
      </c>
      <c r="G8" s="8" t="s">
        <v>194</v>
      </c>
      <c r="H8" s="22">
        <f>SUM(E8+F8)</f>
        <v>16.87</v>
      </c>
      <c r="I8" s="8">
        <v>2</v>
      </c>
    </row>
    <row r="9" spans="1:9" ht="12.75">
      <c r="A9" s="7"/>
      <c r="B9" s="8"/>
      <c r="C9" s="8"/>
      <c r="D9" s="9"/>
      <c r="E9" s="8"/>
      <c r="F9" s="10"/>
      <c r="G9" s="10"/>
      <c r="H9" s="10"/>
      <c r="I9" s="10"/>
    </row>
    <row r="10" spans="1:9" ht="15" customHeight="1">
      <c r="A10" s="7" t="s">
        <v>23</v>
      </c>
      <c r="B10" s="8">
        <v>2001</v>
      </c>
      <c r="C10" s="8" t="s">
        <v>22</v>
      </c>
      <c r="D10" s="9" t="s">
        <v>20</v>
      </c>
      <c r="E10" s="22">
        <v>9.27</v>
      </c>
      <c r="F10" s="8">
        <v>9.94</v>
      </c>
      <c r="G10" s="8" t="s">
        <v>194</v>
      </c>
      <c r="H10" s="22">
        <f aca="true" t="shared" si="0" ref="H10:H24">SUM(E10+F10)</f>
        <v>19.21</v>
      </c>
      <c r="I10" s="8">
        <v>1</v>
      </c>
    </row>
    <row r="11" spans="1:9" ht="15" customHeight="1">
      <c r="A11" s="7" t="s">
        <v>25</v>
      </c>
      <c r="B11" s="8">
        <v>2001</v>
      </c>
      <c r="C11" s="8" t="s">
        <v>22</v>
      </c>
      <c r="D11" s="9" t="s">
        <v>34</v>
      </c>
      <c r="E11" s="22">
        <v>9.02</v>
      </c>
      <c r="F11" s="8">
        <v>9.88</v>
      </c>
      <c r="G11" s="8" t="s">
        <v>194</v>
      </c>
      <c r="H11" s="22">
        <f t="shared" si="0"/>
        <v>18.9</v>
      </c>
      <c r="I11" s="8">
        <v>2</v>
      </c>
    </row>
    <row r="12" spans="1:9" ht="15" customHeight="1">
      <c r="A12" s="7" t="s">
        <v>24</v>
      </c>
      <c r="B12" s="8">
        <v>2001</v>
      </c>
      <c r="C12" s="8" t="s">
        <v>22</v>
      </c>
      <c r="D12" s="9" t="s">
        <v>20</v>
      </c>
      <c r="E12" s="22">
        <v>8.75</v>
      </c>
      <c r="F12" s="8">
        <v>9.98</v>
      </c>
      <c r="G12" s="8" t="s">
        <v>194</v>
      </c>
      <c r="H12" s="22">
        <f t="shared" si="0"/>
        <v>18.73</v>
      </c>
      <c r="I12" s="8">
        <v>3</v>
      </c>
    </row>
    <row r="13" spans="1:9" ht="15" customHeight="1">
      <c r="A13" s="7" t="s">
        <v>33</v>
      </c>
      <c r="B13" s="8">
        <v>2001</v>
      </c>
      <c r="C13" s="8" t="s">
        <v>22</v>
      </c>
      <c r="D13" s="9" t="s">
        <v>20</v>
      </c>
      <c r="E13" s="22">
        <v>8.75</v>
      </c>
      <c r="F13" s="8">
        <v>9.81</v>
      </c>
      <c r="G13" s="8" t="s">
        <v>194</v>
      </c>
      <c r="H13" s="22">
        <f t="shared" si="0"/>
        <v>18.560000000000002</v>
      </c>
      <c r="I13" s="8">
        <v>4</v>
      </c>
    </row>
    <row r="14" spans="1:9" ht="15" customHeight="1">
      <c r="A14" s="7" t="s">
        <v>166</v>
      </c>
      <c r="B14" s="8">
        <v>2001</v>
      </c>
      <c r="C14" s="8" t="s">
        <v>22</v>
      </c>
      <c r="D14" s="9" t="s">
        <v>20</v>
      </c>
      <c r="E14" s="22">
        <v>8.68</v>
      </c>
      <c r="F14" s="8">
        <v>9.41</v>
      </c>
      <c r="G14" s="8" t="s">
        <v>194</v>
      </c>
      <c r="H14" s="22">
        <f t="shared" si="0"/>
        <v>18.09</v>
      </c>
      <c r="I14" s="8">
        <v>5</v>
      </c>
    </row>
    <row r="15" spans="1:9" ht="15" customHeight="1">
      <c r="A15" s="7" t="s">
        <v>32</v>
      </c>
      <c r="B15" s="8">
        <v>2001</v>
      </c>
      <c r="C15" s="8" t="s">
        <v>22</v>
      </c>
      <c r="D15" s="9" t="s">
        <v>20</v>
      </c>
      <c r="E15" s="22">
        <v>8.63</v>
      </c>
      <c r="F15" s="8">
        <v>9.38</v>
      </c>
      <c r="G15" s="8" t="s">
        <v>194</v>
      </c>
      <c r="H15" s="22">
        <f t="shared" si="0"/>
        <v>18.01</v>
      </c>
      <c r="I15" s="8">
        <v>6</v>
      </c>
    </row>
    <row r="16" spans="1:9" ht="15" customHeight="1">
      <c r="A16" s="7" t="s">
        <v>31</v>
      </c>
      <c r="B16" s="8">
        <v>2001</v>
      </c>
      <c r="C16" s="8" t="s">
        <v>22</v>
      </c>
      <c r="D16" s="9" t="s">
        <v>20</v>
      </c>
      <c r="E16" s="22">
        <v>8.48</v>
      </c>
      <c r="F16" s="8">
        <v>9.5</v>
      </c>
      <c r="G16" s="8" t="s">
        <v>194</v>
      </c>
      <c r="H16" s="22">
        <f t="shared" si="0"/>
        <v>17.98</v>
      </c>
      <c r="I16" s="8">
        <v>7</v>
      </c>
    </row>
    <row r="17" spans="1:9" ht="15" customHeight="1">
      <c r="A17" s="7" t="s">
        <v>21</v>
      </c>
      <c r="B17" s="8">
        <v>2001</v>
      </c>
      <c r="C17" s="8" t="s">
        <v>22</v>
      </c>
      <c r="D17" s="9" t="s">
        <v>20</v>
      </c>
      <c r="E17" s="22">
        <v>8.18</v>
      </c>
      <c r="F17" s="8">
        <v>9.63</v>
      </c>
      <c r="G17" s="8" t="s">
        <v>194</v>
      </c>
      <c r="H17" s="22">
        <f t="shared" si="0"/>
        <v>17.810000000000002</v>
      </c>
      <c r="I17" s="8">
        <v>8</v>
      </c>
    </row>
    <row r="18" spans="1:9" ht="15" customHeight="1">
      <c r="A18" s="7" t="s">
        <v>19</v>
      </c>
      <c r="B18" s="8">
        <v>2000</v>
      </c>
      <c r="C18" s="8" t="s">
        <v>22</v>
      </c>
      <c r="D18" s="9" t="s">
        <v>20</v>
      </c>
      <c r="E18" s="22">
        <v>9.03</v>
      </c>
      <c r="F18" s="8">
        <v>8.55</v>
      </c>
      <c r="G18" s="8" t="s">
        <v>194</v>
      </c>
      <c r="H18" s="22">
        <f t="shared" si="0"/>
        <v>17.58</v>
      </c>
      <c r="I18" s="8">
        <v>9</v>
      </c>
    </row>
    <row r="19" spans="1:9" ht="15" customHeight="1">
      <c r="A19" s="7" t="s">
        <v>28</v>
      </c>
      <c r="B19" s="8">
        <v>2000</v>
      </c>
      <c r="C19" s="8" t="s">
        <v>22</v>
      </c>
      <c r="D19" s="9" t="s">
        <v>29</v>
      </c>
      <c r="E19" s="22">
        <v>8.83</v>
      </c>
      <c r="F19" s="8">
        <v>6.16</v>
      </c>
      <c r="G19" s="8" t="s">
        <v>195</v>
      </c>
      <c r="H19" s="22">
        <f t="shared" si="0"/>
        <v>14.99</v>
      </c>
      <c r="I19" s="8">
        <v>10</v>
      </c>
    </row>
    <row r="20" spans="1:9" ht="15" customHeight="1">
      <c r="A20" s="7" t="s">
        <v>164</v>
      </c>
      <c r="B20" s="8">
        <v>1999</v>
      </c>
      <c r="C20" s="8" t="s">
        <v>22</v>
      </c>
      <c r="D20" s="9" t="s">
        <v>34</v>
      </c>
      <c r="E20" s="22">
        <v>8.93</v>
      </c>
      <c r="F20" s="8">
        <v>6.06</v>
      </c>
      <c r="G20" s="8" t="s">
        <v>195</v>
      </c>
      <c r="H20" s="22">
        <f t="shared" si="0"/>
        <v>14.989999999999998</v>
      </c>
      <c r="I20" s="8">
        <v>11</v>
      </c>
    </row>
    <row r="21" spans="1:9" ht="15" customHeight="1">
      <c r="A21" s="7" t="s">
        <v>26</v>
      </c>
      <c r="B21" s="8">
        <v>2000</v>
      </c>
      <c r="C21" s="8" t="s">
        <v>22</v>
      </c>
      <c r="D21" s="9" t="s">
        <v>34</v>
      </c>
      <c r="E21" s="22">
        <v>7.47</v>
      </c>
      <c r="F21" s="8">
        <v>4.36</v>
      </c>
      <c r="G21" s="8" t="s">
        <v>196</v>
      </c>
      <c r="H21" s="22">
        <f t="shared" si="0"/>
        <v>11.83</v>
      </c>
      <c r="I21" s="8">
        <v>12</v>
      </c>
    </row>
    <row r="22" spans="1:9" ht="15" customHeight="1">
      <c r="A22" s="7" t="s">
        <v>27</v>
      </c>
      <c r="B22" s="8">
        <v>1999</v>
      </c>
      <c r="C22" s="8" t="s">
        <v>22</v>
      </c>
      <c r="D22" s="9" t="s">
        <v>34</v>
      </c>
      <c r="E22" s="22">
        <v>7.75</v>
      </c>
      <c r="F22" s="8">
        <v>2.71</v>
      </c>
      <c r="G22" s="8"/>
      <c r="H22" s="22">
        <f t="shared" si="0"/>
        <v>10.46</v>
      </c>
      <c r="I22" s="8">
        <v>13</v>
      </c>
    </row>
    <row r="23" spans="1:9" ht="15" customHeight="1">
      <c r="A23" s="7" t="s">
        <v>148</v>
      </c>
      <c r="B23" s="8">
        <v>2000</v>
      </c>
      <c r="C23" s="8" t="s">
        <v>22</v>
      </c>
      <c r="D23" s="9" t="s">
        <v>29</v>
      </c>
      <c r="E23" s="22">
        <v>7.37</v>
      </c>
      <c r="F23" s="8">
        <v>2.89</v>
      </c>
      <c r="G23" s="8"/>
      <c r="H23" s="22">
        <f t="shared" si="0"/>
        <v>10.26</v>
      </c>
      <c r="I23" s="8">
        <v>14</v>
      </c>
    </row>
    <row r="24" spans="1:9" ht="15" customHeight="1">
      <c r="A24" s="7" t="s">
        <v>30</v>
      </c>
      <c r="B24" s="8">
        <v>2000</v>
      </c>
      <c r="C24" s="8" t="s">
        <v>22</v>
      </c>
      <c r="D24" s="9" t="s">
        <v>29</v>
      </c>
      <c r="E24" s="22">
        <v>6.48</v>
      </c>
      <c r="F24" s="8">
        <v>2.24</v>
      </c>
      <c r="G24" s="8"/>
      <c r="H24" s="22">
        <f t="shared" si="0"/>
        <v>8.72</v>
      </c>
      <c r="I24" s="8">
        <v>15</v>
      </c>
    </row>
    <row r="25" spans="1:9" ht="12.75" customHeight="1">
      <c r="A25" s="7"/>
      <c r="B25" s="8"/>
      <c r="C25" s="8"/>
      <c r="D25" s="9"/>
      <c r="E25" s="22"/>
      <c r="F25" s="10"/>
      <c r="G25" s="10"/>
      <c r="H25" s="10"/>
      <c r="I25" s="10"/>
    </row>
    <row r="26" spans="1:9" ht="15" customHeight="1">
      <c r="A26" s="7" t="s">
        <v>167</v>
      </c>
      <c r="B26" s="8">
        <v>2002</v>
      </c>
      <c r="C26" s="8" t="s">
        <v>53</v>
      </c>
      <c r="D26" s="9" t="s">
        <v>55</v>
      </c>
      <c r="E26" s="22">
        <v>8.07</v>
      </c>
      <c r="F26" s="8">
        <v>9.94</v>
      </c>
      <c r="G26" s="8" t="s">
        <v>194</v>
      </c>
      <c r="H26" s="22">
        <f aca="true" t="shared" si="1" ref="H26:H37">SUM(E26+F26)</f>
        <v>18.009999999999998</v>
      </c>
      <c r="I26" s="8">
        <v>1</v>
      </c>
    </row>
    <row r="27" spans="1:9" ht="15" customHeight="1">
      <c r="A27" s="7" t="s">
        <v>152</v>
      </c>
      <c r="B27" s="8">
        <v>2001</v>
      </c>
      <c r="C27" s="8" t="s">
        <v>53</v>
      </c>
      <c r="D27" s="9" t="s">
        <v>20</v>
      </c>
      <c r="E27" s="22">
        <v>8.53</v>
      </c>
      <c r="F27" s="8">
        <v>9.14</v>
      </c>
      <c r="G27" s="8" t="s">
        <v>194</v>
      </c>
      <c r="H27" s="22">
        <f t="shared" si="1"/>
        <v>17.67</v>
      </c>
      <c r="I27" s="8">
        <v>2</v>
      </c>
    </row>
    <row r="28" spans="1:9" ht="15" customHeight="1">
      <c r="A28" s="7" t="s">
        <v>168</v>
      </c>
      <c r="B28" s="8">
        <v>2002</v>
      </c>
      <c r="C28" s="8" t="s">
        <v>53</v>
      </c>
      <c r="D28" s="9" t="s">
        <v>55</v>
      </c>
      <c r="E28" s="22">
        <v>8.02</v>
      </c>
      <c r="F28" s="8">
        <v>9.38</v>
      </c>
      <c r="G28" s="8" t="s">
        <v>194</v>
      </c>
      <c r="H28" s="22">
        <f t="shared" si="1"/>
        <v>17.4</v>
      </c>
      <c r="I28" s="8">
        <v>3</v>
      </c>
    </row>
    <row r="29" spans="1:9" ht="15" customHeight="1">
      <c r="A29" s="7" t="s">
        <v>43</v>
      </c>
      <c r="B29" s="8">
        <v>2002</v>
      </c>
      <c r="C29" s="8" t="s">
        <v>53</v>
      </c>
      <c r="D29" s="9" t="s">
        <v>55</v>
      </c>
      <c r="E29" s="22">
        <v>7.35</v>
      </c>
      <c r="F29" s="8">
        <v>9.94</v>
      </c>
      <c r="G29" s="8" t="s">
        <v>194</v>
      </c>
      <c r="H29" s="22">
        <f t="shared" si="1"/>
        <v>17.29</v>
      </c>
      <c r="I29" s="8">
        <v>4</v>
      </c>
    </row>
    <row r="30" spans="1:9" ht="15" customHeight="1">
      <c r="A30" s="7" t="s">
        <v>44</v>
      </c>
      <c r="B30" s="8">
        <v>2002</v>
      </c>
      <c r="C30" s="8" t="s">
        <v>53</v>
      </c>
      <c r="D30" s="9" t="s">
        <v>55</v>
      </c>
      <c r="E30" s="22">
        <v>7.12</v>
      </c>
      <c r="F30" s="8">
        <v>9.38</v>
      </c>
      <c r="G30" s="8" t="s">
        <v>194</v>
      </c>
      <c r="H30" s="22">
        <f t="shared" si="1"/>
        <v>16.5</v>
      </c>
      <c r="I30" s="8">
        <v>5</v>
      </c>
    </row>
    <row r="31" spans="1:9" ht="15" customHeight="1">
      <c r="A31" s="7" t="s">
        <v>45</v>
      </c>
      <c r="B31" s="8">
        <v>2002</v>
      </c>
      <c r="C31" s="8" t="s">
        <v>53</v>
      </c>
      <c r="D31" s="9" t="s">
        <v>55</v>
      </c>
      <c r="E31" s="22">
        <v>7</v>
      </c>
      <c r="F31" s="8">
        <v>9.5</v>
      </c>
      <c r="G31" s="8" t="s">
        <v>194</v>
      </c>
      <c r="H31" s="22">
        <f t="shared" si="1"/>
        <v>16.5</v>
      </c>
      <c r="I31" s="8">
        <v>6</v>
      </c>
    </row>
    <row r="32" spans="1:9" ht="15" customHeight="1">
      <c r="A32" s="7" t="s">
        <v>46</v>
      </c>
      <c r="B32" s="8">
        <v>2002</v>
      </c>
      <c r="C32" s="8" t="s">
        <v>53</v>
      </c>
      <c r="D32" s="9" t="s">
        <v>55</v>
      </c>
      <c r="E32" s="22">
        <v>7.45</v>
      </c>
      <c r="F32" s="8">
        <v>8.99</v>
      </c>
      <c r="G32" s="8" t="s">
        <v>194</v>
      </c>
      <c r="H32" s="22">
        <f t="shared" si="1"/>
        <v>16.44</v>
      </c>
      <c r="I32" s="8">
        <v>7</v>
      </c>
    </row>
    <row r="33" spans="1:9" ht="15" customHeight="1">
      <c r="A33" s="7" t="s">
        <v>42</v>
      </c>
      <c r="B33" s="8">
        <v>2002</v>
      </c>
      <c r="C33" s="8" t="s">
        <v>53</v>
      </c>
      <c r="D33" s="9" t="s">
        <v>55</v>
      </c>
      <c r="E33" s="22">
        <v>7.07</v>
      </c>
      <c r="F33" s="8">
        <v>9.25</v>
      </c>
      <c r="G33" s="8" t="s">
        <v>194</v>
      </c>
      <c r="H33" s="22">
        <f t="shared" si="1"/>
        <v>16.32</v>
      </c>
      <c r="I33" s="8">
        <v>8</v>
      </c>
    </row>
    <row r="34" spans="1:9" ht="15" customHeight="1">
      <c r="A34" s="7" t="s">
        <v>41</v>
      </c>
      <c r="B34" s="8">
        <v>2002</v>
      </c>
      <c r="C34" s="8" t="s">
        <v>53</v>
      </c>
      <c r="D34" s="9" t="s">
        <v>55</v>
      </c>
      <c r="E34" s="22">
        <v>6.97</v>
      </c>
      <c r="F34" s="8">
        <v>9.04</v>
      </c>
      <c r="G34" s="8" t="s">
        <v>194</v>
      </c>
      <c r="H34" s="22">
        <f t="shared" si="1"/>
        <v>16.009999999999998</v>
      </c>
      <c r="I34" s="8">
        <v>9</v>
      </c>
    </row>
    <row r="35" spans="1:9" ht="15" customHeight="1">
      <c r="A35" s="7" t="s">
        <v>35</v>
      </c>
      <c r="B35" s="8">
        <v>2001</v>
      </c>
      <c r="C35" s="8" t="s">
        <v>53</v>
      </c>
      <c r="D35" s="9" t="s">
        <v>20</v>
      </c>
      <c r="E35" s="22">
        <v>7.78</v>
      </c>
      <c r="F35" s="8">
        <v>8.21</v>
      </c>
      <c r="G35" s="8" t="s">
        <v>195</v>
      </c>
      <c r="H35" s="22">
        <f t="shared" si="1"/>
        <v>15.990000000000002</v>
      </c>
      <c r="I35" s="8">
        <v>10</v>
      </c>
    </row>
    <row r="36" spans="1:9" ht="15" customHeight="1">
      <c r="A36" s="7" t="s">
        <v>37</v>
      </c>
      <c r="B36" s="8">
        <v>2001</v>
      </c>
      <c r="C36" s="8" t="s">
        <v>53</v>
      </c>
      <c r="D36" s="9" t="s">
        <v>34</v>
      </c>
      <c r="E36" s="22">
        <v>7.53</v>
      </c>
      <c r="F36" s="8">
        <v>7.86</v>
      </c>
      <c r="G36" s="8" t="s">
        <v>195</v>
      </c>
      <c r="H36" s="22">
        <f t="shared" si="1"/>
        <v>15.39</v>
      </c>
      <c r="I36" s="8">
        <v>11</v>
      </c>
    </row>
    <row r="37" spans="1:9" ht="15" customHeight="1">
      <c r="A37" s="7" t="s">
        <v>36</v>
      </c>
      <c r="B37" s="8">
        <v>2001</v>
      </c>
      <c r="C37" s="8" t="s">
        <v>53</v>
      </c>
      <c r="D37" s="9" t="s">
        <v>20</v>
      </c>
      <c r="E37" s="22">
        <v>6.6</v>
      </c>
      <c r="F37" s="8">
        <v>8.65</v>
      </c>
      <c r="G37" s="8" t="s">
        <v>194</v>
      </c>
      <c r="H37" s="22">
        <f t="shared" si="1"/>
        <v>15.25</v>
      </c>
      <c r="I37" s="8">
        <v>12</v>
      </c>
    </row>
    <row r="38" spans="1:9" ht="12.75">
      <c r="A38" s="7"/>
      <c r="B38" s="8"/>
      <c r="C38" s="8"/>
      <c r="D38" s="9"/>
      <c r="E38" s="8"/>
      <c r="F38" s="10"/>
      <c r="G38" s="10"/>
      <c r="H38" s="10"/>
      <c r="I38" s="10"/>
    </row>
    <row r="39" spans="1:9" ht="15" customHeight="1">
      <c r="A39" s="7" t="s">
        <v>39</v>
      </c>
      <c r="B39" s="8">
        <v>2002</v>
      </c>
      <c r="C39" s="8" t="s">
        <v>54</v>
      </c>
      <c r="D39" s="9" t="s">
        <v>34</v>
      </c>
      <c r="E39" s="22">
        <v>8.53</v>
      </c>
      <c r="F39" s="8">
        <v>9.59</v>
      </c>
      <c r="G39" s="8" t="s">
        <v>194</v>
      </c>
      <c r="H39" s="22">
        <f>SUM(E39+F39)</f>
        <v>18.119999999999997</v>
      </c>
      <c r="I39" s="8">
        <v>1</v>
      </c>
    </row>
    <row r="40" spans="1:9" ht="15" customHeight="1">
      <c r="A40" s="7" t="s">
        <v>38</v>
      </c>
      <c r="B40" s="8">
        <v>2002</v>
      </c>
      <c r="C40" s="8" t="s">
        <v>54</v>
      </c>
      <c r="D40" s="9" t="s">
        <v>34</v>
      </c>
      <c r="E40" s="22">
        <v>8.48</v>
      </c>
      <c r="F40" s="8">
        <v>7.54</v>
      </c>
      <c r="G40" s="8" t="s">
        <v>195</v>
      </c>
      <c r="H40" s="22">
        <f>SUM(E40+F40)</f>
        <v>16.02</v>
      </c>
      <c r="I40" s="8">
        <v>2</v>
      </c>
    </row>
    <row r="41" spans="1:9" ht="15" customHeight="1">
      <c r="A41" s="7" t="s">
        <v>40</v>
      </c>
      <c r="B41" s="8">
        <v>2002</v>
      </c>
      <c r="C41" s="8" t="s">
        <v>54</v>
      </c>
      <c r="D41" s="9" t="s">
        <v>34</v>
      </c>
      <c r="E41" s="22">
        <v>7.52</v>
      </c>
      <c r="F41" s="8">
        <v>7.55</v>
      </c>
      <c r="G41" s="8" t="s">
        <v>195</v>
      </c>
      <c r="H41" s="22">
        <f>SUM(E41+F41)</f>
        <v>15.07</v>
      </c>
      <c r="I41" s="8">
        <v>3</v>
      </c>
    </row>
    <row r="43" spans="1:9" ht="12.75">
      <c r="A43" s="33" t="s">
        <v>170</v>
      </c>
      <c r="B43" s="34"/>
      <c r="C43" s="34"/>
      <c r="D43" s="34"/>
      <c r="E43" s="34"/>
      <c r="F43" s="34"/>
      <c r="G43" s="34"/>
      <c r="H43" s="34"/>
      <c r="I43" s="34"/>
    </row>
  </sheetData>
  <mergeCells count="3">
    <mergeCell ref="A1:I1"/>
    <mergeCell ref="A43:I43"/>
    <mergeCell ref="F2:G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H38"/>
  <sheetViews>
    <sheetView workbookViewId="0" topLeftCell="A13">
      <selection activeCell="Q14" sqref="Q14"/>
    </sheetView>
  </sheetViews>
  <sheetFormatPr defaultColWidth="9.140625" defaultRowHeight="12.75"/>
  <cols>
    <col min="1" max="1" width="21.00390625" style="0" customWidth="1"/>
    <col min="2" max="2" width="7.8515625" style="0" customWidth="1"/>
    <col min="3" max="3" width="19.8515625" style="0" customWidth="1"/>
    <col min="4" max="4" width="5.8515625" style="0" customWidth="1"/>
    <col min="5" max="5" width="11.00390625" style="0" customWidth="1"/>
    <col min="6" max="6" width="8.00390625" style="0" customWidth="1"/>
    <col min="7" max="7" width="7.28125" style="0" customWidth="1"/>
    <col min="8" max="8" width="6.57421875" style="0" customWidth="1"/>
  </cols>
  <sheetData>
    <row r="1" spans="1:8" ht="38.25" customHeight="1">
      <c r="A1" s="31" t="s">
        <v>169</v>
      </c>
      <c r="B1" s="32"/>
      <c r="C1" s="32"/>
      <c r="D1" s="32"/>
      <c r="E1" s="32"/>
      <c r="F1" s="32"/>
      <c r="G1" s="32"/>
      <c r="H1" s="32"/>
    </row>
    <row r="2" spans="1:8" ht="40.5" customHeight="1">
      <c r="A2" s="5" t="s">
        <v>56</v>
      </c>
      <c r="B2" s="5" t="s">
        <v>0</v>
      </c>
      <c r="C2" s="6" t="s">
        <v>1</v>
      </c>
      <c r="D2" s="5" t="s">
        <v>11</v>
      </c>
      <c r="E2" s="6" t="s">
        <v>162</v>
      </c>
      <c r="F2" s="6" t="s">
        <v>163</v>
      </c>
      <c r="G2" s="28" t="s">
        <v>8</v>
      </c>
      <c r="H2" s="28" t="s">
        <v>10</v>
      </c>
    </row>
    <row r="3" spans="1:8" ht="15" customHeight="1">
      <c r="A3" s="12" t="s">
        <v>66</v>
      </c>
      <c r="B3" s="11">
        <v>1999</v>
      </c>
      <c r="C3" s="5" t="s">
        <v>64</v>
      </c>
      <c r="D3" s="11" t="s">
        <v>65</v>
      </c>
      <c r="E3" s="22">
        <v>12.15</v>
      </c>
      <c r="F3" s="8">
        <v>8.28</v>
      </c>
      <c r="G3" s="22">
        <f>SUM(E3+F3)</f>
        <v>20.43</v>
      </c>
      <c r="H3" s="8">
        <v>1</v>
      </c>
    </row>
    <row r="4" spans="1:8" ht="15" customHeight="1">
      <c r="A4" s="12" t="s">
        <v>63</v>
      </c>
      <c r="B4" s="11">
        <v>1997</v>
      </c>
      <c r="C4" s="5" t="s">
        <v>64</v>
      </c>
      <c r="D4" s="11" t="s">
        <v>65</v>
      </c>
      <c r="E4" s="22">
        <v>12.38</v>
      </c>
      <c r="F4" s="8"/>
      <c r="G4" s="22">
        <f>SUM(E4+F4)</f>
        <v>12.38</v>
      </c>
      <c r="H4" s="8">
        <v>2</v>
      </c>
    </row>
    <row r="5" spans="1:8" ht="15" customHeight="1">
      <c r="A5" s="12" t="s">
        <v>67</v>
      </c>
      <c r="B5" s="11">
        <v>1997</v>
      </c>
      <c r="C5" s="5" t="s">
        <v>64</v>
      </c>
      <c r="D5" s="11" t="s">
        <v>65</v>
      </c>
      <c r="E5" s="22">
        <v>9.9</v>
      </c>
      <c r="F5" s="8"/>
      <c r="G5" s="22">
        <f>SUM(E5+F5)</f>
        <v>9.9</v>
      </c>
      <c r="H5" s="8">
        <v>3</v>
      </c>
    </row>
    <row r="6" spans="1:4" ht="12.75">
      <c r="A6" s="12"/>
      <c r="B6" s="11"/>
      <c r="C6" s="11"/>
      <c r="D6" s="11"/>
    </row>
    <row r="7" spans="1:8" ht="15" customHeight="1">
      <c r="A7" s="7" t="s">
        <v>68</v>
      </c>
      <c r="B7" s="8">
        <v>1999</v>
      </c>
      <c r="C7" s="9" t="s">
        <v>64</v>
      </c>
      <c r="D7" s="8" t="s">
        <v>18</v>
      </c>
      <c r="E7" s="22">
        <v>8.03</v>
      </c>
      <c r="F7" s="8">
        <v>7.36</v>
      </c>
      <c r="G7" s="22">
        <f>SUM(E7+F7)</f>
        <v>15.39</v>
      </c>
      <c r="H7" s="8">
        <v>1</v>
      </c>
    </row>
    <row r="8" spans="1:8" ht="15" customHeight="1">
      <c r="A8" s="7" t="s">
        <v>171</v>
      </c>
      <c r="B8" s="8">
        <v>2000</v>
      </c>
      <c r="C8" s="9" t="s">
        <v>13</v>
      </c>
      <c r="D8" s="8" t="s">
        <v>18</v>
      </c>
      <c r="E8" s="22">
        <v>7.48</v>
      </c>
      <c r="F8" s="8">
        <v>6.95</v>
      </c>
      <c r="G8" s="22">
        <f>SUM(E8+F8)</f>
        <v>14.43</v>
      </c>
      <c r="H8" s="8">
        <v>2</v>
      </c>
    </row>
    <row r="10" spans="1:8" ht="15" customHeight="1">
      <c r="A10" s="13" t="s">
        <v>70</v>
      </c>
      <c r="B10" s="14">
        <v>1999</v>
      </c>
      <c r="C10" s="15" t="s">
        <v>64</v>
      </c>
      <c r="D10" s="14">
        <v>3</v>
      </c>
      <c r="E10" s="22">
        <v>8.34</v>
      </c>
      <c r="F10" s="8">
        <v>7.46</v>
      </c>
      <c r="G10" s="22">
        <f aca="true" t="shared" si="0" ref="G10:G16">SUM(E10+F10)</f>
        <v>15.8</v>
      </c>
      <c r="H10" s="8">
        <v>1</v>
      </c>
    </row>
    <row r="11" spans="1:8" ht="15" customHeight="1">
      <c r="A11" s="7" t="s">
        <v>69</v>
      </c>
      <c r="B11" s="8">
        <v>1999</v>
      </c>
      <c r="C11" s="9" t="s">
        <v>64</v>
      </c>
      <c r="D11" s="8">
        <v>3</v>
      </c>
      <c r="E11" s="22">
        <v>8.55</v>
      </c>
      <c r="F11" s="8">
        <v>7.19</v>
      </c>
      <c r="G11" s="22">
        <f t="shared" si="0"/>
        <v>15.740000000000002</v>
      </c>
      <c r="H11" s="8">
        <v>2</v>
      </c>
    </row>
    <row r="12" spans="1:8" ht="15" customHeight="1">
      <c r="A12" s="13" t="s">
        <v>74</v>
      </c>
      <c r="B12" s="14">
        <v>2000</v>
      </c>
      <c r="C12" s="9" t="s">
        <v>13</v>
      </c>
      <c r="D12" s="14">
        <v>3</v>
      </c>
      <c r="E12" s="22">
        <v>8.78</v>
      </c>
      <c r="F12" s="8">
        <v>6.91</v>
      </c>
      <c r="G12" s="22">
        <f t="shared" si="0"/>
        <v>15.69</v>
      </c>
      <c r="H12" s="8">
        <v>3</v>
      </c>
    </row>
    <row r="13" spans="1:8" ht="15" customHeight="1">
      <c r="A13" s="13" t="s">
        <v>72</v>
      </c>
      <c r="B13" s="14">
        <v>1999</v>
      </c>
      <c r="C13" s="15" t="s">
        <v>64</v>
      </c>
      <c r="D13" s="14">
        <v>3</v>
      </c>
      <c r="E13" s="22">
        <v>8.38</v>
      </c>
      <c r="F13" s="8">
        <v>6.25</v>
      </c>
      <c r="G13" s="22">
        <f t="shared" si="0"/>
        <v>14.63</v>
      </c>
      <c r="H13" s="8">
        <v>4</v>
      </c>
    </row>
    <row r="14" spans="1:8" ht="15" customHeight="1">
      <c r="A14" s="13" t="s">
        <v>71</v>
      </c>
      <c r="B14" s="14">
        <v>1999</v>
      </c>
      <c r="C14" s="15" t="s">
        <v>64</v>
      </c>
      <c r="D14" s="14">
        <v>3</v>
      </c>
      <c r="E14" s="22">
        <v>8.11</v>
      </c>
      <c r="F14" s="8">
        <v>6.04</v>
      </c>
      <c r="G14" s="22">
        <f t="shared" si="0"/>
        <v>14.149999999999999</v>
      </c>
      <c r="H14" s="8">
        <v>5</v>
      </c>
    </row>
    <row r="15" spans="1:8" ht="15" customHeight="1">
      <c r="A15" s="13" t="s">
        <v>73</v>
      </c>
      <c r="B15" s="14">
        <v>2000</v>
      </c>
      <c r="C15" s="15" t="s">
        <v>76</v>
      </c>
      <c r="D15" s="14">
        <v>3</v>
      </c>
      <c r="E15" s="22">
        <v>8.3</v>
      </c>
      <c r="F15" s="8">
        <v>5.45</v>
      </c>
      <c r="G15" s="22">
        <f t="shared" si="0"/>
        <v>13.75</v>
      </c>
      <c r="H15" s="8">
        <v>6</v>
      </c>
    </row>
    <row r="16" spans="1:8" ht="15" customHeight="1">
      <c r="A16" s="13" t="s">
        <v>75</v>
      </c>
      <c r="B16" s="14">
        <v>2000</v>
      </c>
      <c r="C16" s="9" t="s">
        <v>13</v>
      </c>
      <c r="D16" s="14">
        <v>3</v>
      </c>
      <c r="E16" s="22">
        <v>7.6</v>
      </c>
      <c r="F16" s="8"/>
      <c r="G16" s="22">
        <f t="shared" si="0"/>
        <v>7.6</v>
      </c>
      <c r="H16" s="8">
        <v>7</v>
      </c>
    </row>
    <row r="18" spans="1:8" ht="15" customHeight="1">
      <c r="A18" s="13" t="s">
        <v>82</v>
      </c>
      <c r="B18" s="14">
        <v>2001</v>
      </c>
      <c r="C18" s="15" t="s">
        <v>76</v>
      </c>
      <c r="D18" s="14" t="s">
        <v>22</v>
      </c>
      <c r="E18" s="22">
        <v>9.03</v>
      </c>
      <c r="F18" s="8">
        <v>7.35</v>
      </c>
      <c r="G18" s="22">
        <f aca="true" t="shared" si="1" ref="G18:G29">SUM(E18+F18)</f>
        <v>16.38</v>
      </c>
      <c r="H18" s="8">
        <v>1</v>
      </c>
    </row>
    <row r="19" spans="1:8" ht="15" customHeight="1">
      <c r="A19" s="13" t="s">
        <v>87</v>
      </c>
      <c r="B19" s="14">
        <v>2001</v>
      </c>
      <c r="C19" s="15" t="s">
        <v>76</v>
      </c>
      <c r="D19" s="14" t="s">
        <v>22</v>
      </c>
      <c r="E19" s="22">
        <v>8.55</v>
      </c>
      <c r="F19" s="8">
        <v>6.94</v>
      </c>
      <c r="G19" s="22">
        <f t="shared" si="1"/>
        <v>15.490000000000002</v>
      </c>
      <c r="H19" s="8">
        <v>2</v>
      </c>
    </row>
    <row r="20" spans="1:8" ht="15" customHeight="1">
      <c r="A20" s="13" t="s">
        <v>83</v>
      </c>
      <c r="B20" s="14">
        <v>2001</v>
      </c>
      <c r="C20" s="15" t="s">
        <v>76</v>
      </c>
      <c r="D20" s="14" t="s">
        <v>22</v>
      </c>
      <c r="E20" s="22">
        <v>9.03</v>
      </c>
      <c r="F20" s="8">
        <v>6.35</v>
      </c>
      <c r="G20" s="22">
        <f t="shared" si="1"/>
        <v>15.379999999999999</v>
      </c>
      <c r="H20" s="8">
        <v>3</v>
      </c>
    </row>
    <row r="21" spans="1:8" ht="15" customHeight="1">
      <c r="A21" s="13" t="s">
        <v>84</v>
      </c>
      <c r="B21" s="14">
        <v>2001</v>
      </c>
      <c r="C21" s="15" t="s">
        <v>76</v>
      </c>
      <c r="D21" s="14" t="s">
        <v>22</v>
      </c>
      <c r="E21" s="22">
        <v>8.4</v>
      </c>
      <c r="F21" s="8">
        <v>6.16</v>
      </c>
      <c r="G21" s="22">
        <f t="shared" si="1"/>
        <v>14.56</v>
      </c>
      <c r="H21" s="8">
        <v>4</v>
      </c>
    </row>
    <row r="22" spans="1:8" ht="15" customHeight="1">
      <c r="A22" s="13" t="s">
        <v>86</v>
      </c>
      <c r="B22" s="14">
        <v>2001</v>
      </c>
      <c r="C22" s="15" t="s">
        <v>76</v>
      </c>
      <c r="D22" s="14" t="s">
        <v>22</v>
      </c>
      <c r="E22" s="22">
        <v>8.48</v>
      </c>
      <c r="F22" s="8">
        <v>5.65</v>
      </c>
      <c r="G22" s="22">
        <f t="shared" si="1"/>
        <v>14.13</v>
      </c>
      <c r="H22" s="8">
        <v>5</v>
      </c>
    </row>
    <row r="23" spans="1:8" ht="15" customHeight="1">
      <c r="A23" s="13" t="s">
        <v>78</v>
      </c>
      <c r="B23" s="14">
        <v>2000</v>
      </c>
      <c r="C23" s="15" t="s">
        <v>76</v>
      </c>
      <c r="D23" s="14" t="s">
        <v>22</v>
      </c>
      <c r="E23" s="22">
        <v>8.43</v>
      </c>
      <c r="F23" s="8">
        <v>5.6</v>
      </c>
      <c r="G23" s="22">
        <f t="shared" si="1"/>
        <v>14.03</v>
      </c>
      <c r="H23" s="8">
        <v>6</v>
      </c>
    </row>
    <row r="24" spans="1:8" ht="15" customHeight="1">
      <c r="A24" s="13" t="s">
        <v>91</v>
      </c>
      <c r="B24" s="14">
        <v>2001</v>
      </c>
      <c r="C24" s="15" t="s">
        <v>92</v>
      </c>
      <c r="D24" s="14" t="s">
        <v>22</v>
      </c>
      <c r="E24" s="22">
        <v>7.88</v>
      </c>
      <c r="F24" s="8">
        <v>5.95</v>
      </c>
      <c r="G24" s="22">
        <f t="shared" si="1"/>
        <v>13.83</v>
      </c>
      <c r="H24" s="8">
        <v>7</v>
      </c>
    </row>
    <row r="25" spans="1:8" ht="15" customHeight="1">
      <c r="A25" s="13" t="s">
        <v>88</v>
      </c>
      <c r="B25" s="14">
        <v>2001</v>
      </c>
      <c r="C25" s="15" t="s">
        <v>76</v>
      </c>
      <c r="D25" s="14" t="s">
        <v>22</v>
      </c>
      <c r="E25" s="22">
        <v>8.55</v>
      </c>
      <c r="F25" s="8">
        <v>5.05</v>
      </c>
      <c r="G25" s="22">
        <f t="shared" si="1"/>
        <v>13.600000000000001</v>
      </c>
      <c r="H25" s="8">
        <v>8</v>
      </c>
    </row>
    <row r="26" spans="1:8" ht="15" customHeight="1">
      <c r="A26" s="13" t="s">
        <v>85</v>
      </c>
      <c r="B26" s="14">
        <v>2001</v>
      </c>
      <c r="C26" s="15" t="s">
        <v>76</v>
      </c>
      <c r="D26" s="14" t="s">
        <v>22</v>
      </c>
      <c r="E26" s="22">
        <v>8.15</v>
      </c>
      <c r="F26" s="8">
        <v>5.45</v>
      </c>
      <c r="G26" s="22">
        <f t="shared" si="1"/>
        <v>13.600000000000001</v>
      </c>
      <c r="H26" s="8">
        <v>9</v>
      </c>
    </row>
    <row r="27" spans="1:8" ht="15" customHeight="1">
      <c r="A27" s="13" t="s">
        <v>81</v>
      </c>
      <c r="B27" s="14">
        <v>1999</v>
      </c>
      <c r="C27" s="15" t="s">
        <v>64</v>
      </c>
      <c r="D27" s="14" t="s">
        <v>22</v>
      </c>
      <c r="E27" s="22">
        <v>7.83</v>
      </c>
      <c r="F27" s="8">
        <v>5.48</v>
      </c>
      <c r="G27" s="22">
        <f t="shared" si="1"/>
        <v>13.31</v>
      </c>
      <c r="H27" s="8">
        <v>10</v>
      </c>
    </row>
    <row r="28" spans="1:8" ht="15" customHeight="1">
      <c r="A28" s="13" t="s">
        <v>80</v>
      </c>
      <c r="B28" s="14">
        <v>1999</v>
      </c>
      <c r="C28" s="15" t="s">
        <v>64</v>
      </c>
      <c r="D28" s="14" t="s">
        <v>22</v>
      </c>
      <c r="E28" s="22">
        <v>7.98</v>
      </c>
      <c r="F28" s="8">
        <v>4.65</v>
      </c>
      <c r="G28" s="22">
        <f t="shared" si="1"/>
        <v>12.63</v>
      </c>
      <c r="H28" s="8">
        <v>11</v>
      </c>
    </row>
    <row r="29" spans="1:8" ht="15" customHeight="1">
      <c r="A29" s="13" t="s">
        <v>79</v>
      </c>
      <c r="B29" s="14">
        <v>2000</v>
      </c>
      <c r="C29" s="15" t="s">
        <v>76</v>
      </c>
      <c r="D29" s="14" t="s">
        <v>22</v>
      </c>
      <c r="E29" s="22">
        <v>7.75</v>
      </c>
      <c r="F29" s="8">
        <v>3.73</v>
      </c>
      <c r="G29" s="22">
        <f t="shared" si="1"/>
        <v>11.48</v>
      </c>
      <c r="H29" s="8">
        <v>12</v>
      </c>
    </row>
    <row r="31" spans="1:8" ht="15" customHeight="1">
      <c r="A31" s="13" t="s">
        <v>93</v>
      </c>
      <c r="B31" s="14">
        <v>2002</v>
      </c>
      <c r="C31" s="15" t="s">
        <v>76</v>
      </c>
      <c r="D31" s="14" t="s">
        <v>53</v>
      </c>
      <c r="E31" s="22">
        <v>8.63</v>
      </c>
      <c r="F31" s="8">
        <v>7.3</v>
      </c>
      <c r="G31" s="22">
        <f aca="true" t="shared" si="2" ref="G31:G36">SUM(E31+F31)</f>
        <v>15.93</v>
      </c>
      <c r="H31" s="8">
        <v>1</v>
      </c>
    </row>
    <row r="32" spans="1:8" ht="15" customHeight="1">
      <c r="A32" s="13" t="s">
        <v>89</v>
      </c>
      <c r="B32" s="14">
        <v>2001</v>
      </c>
      <c r="C32" s="15" t="s">
        <v>76</v>
      </c>
      <c r="D32" s="14" t="s">
        <v>53</v>
      </c>
      <c r="E32" s="22">
        <v>8.45</v>
      </c>
      <c r="F32" s="8">
        <v>4.44</v>
      </c>
      <c r="G32" s="22">
        <f t="shared" si="2"/>
        <v>12.89</v>
      </c>
      <c r="H32" s="8">
        <v>2</v>
      </c>
    </row>
    <row r="33" spans="1:8" ht="15" customHeight="1">
      <c r="A33" s="13" t="s">
        <v>98</v>
      </c>
      <c r="B33" s="14">
        <v>2001</v>
      </c>
      <c r="C33" s="15" t="s">
        <v>76</v>
      </c>
      <c r="D33" s="14" t="s">
        <v>53</v>
      </c>
      <c r="E33" s="22">
        <v>7.33</v>
      </c>
      <c r="F33" s="8">
        <v>4.38</v>
      </c>
      <c r="G33" s="22">
        <f t="shared" si="2"/>
        <v>11.71</v>
      </c>
      <c r="H33" s="8">
        <v>3</v>
      </c>
    </row>
    <row r="34" spans="1:8" ht="15" customHeight="1">
      <c r="A34" s="13" t="s">
        <v>95</v>
      </c>
      <c r="B34" s="14">
        <v>2002</v>
      </c>
      <c r="C34" s="15" t="s">
        <v>76</v>
      </c>
      <c r="D34" s="14" t="s">
        <v>53</v>
      </c>
      <c r="E34" s="22">
        <v>7.23</v>
      </c>
      <c r="F34" s="8">
        <v>4.2</v>
      </c>
      <c r="G34" s="22">
        <f t="shared" si="2"/>
        <v>11.43</v>
      </c>
      <c r="H34" s="8">
        <v>4</v>
      </c>
    </row>
    <row r="35" spans="1:8" ht="15" customHeight="1">
      <c r="A35" s="13" t="s">
        <v>90</v>
      </c>
      <c r="B35" s="14">
        <v>2001</v>
      </c>
      <c r="C35" s="15" t="s">
        <v>76</v>
      </c>
      <c r="D35" s="14" t="s">
        <v>53</v>
      </c>
      <c r="E35" s="22">
        <v>7.78</v>
      </c>
      <c r="F35" s="8">
        <v>3.46</v>
      </c>
      <c r="G35" s="22">
        <f t="shared" si="2"/>
        <v>11.24</v>
      </c>
      <c r="H35" s="8">
        <v>5</v>
      </c>
    </row>
    <row r="36" spans="1:8" ht="15" customHeight="1">
      <c r="A36" s="13" t="s">
        <v>94</v>
      </c>
      <c r="B36" s="14">
        <v>2001</v>
      </c>
      <c r="C36" s="15" t="s">
        <v>76</v>
      </c>
      <c r="D36" s="14" t="s">
        <v>53</v>
      </c>
      <c r="E36" s="22">
        <v>8.13</v>
      </c>
      <c r="F36" s="8">
        <v>3.1</v>
      </c>
      <c r="G36" s="22">
        <f t="shared" si="2"/>
        <v>11.23</v>
      </c>
      <c r="H36" s="8">
        <v>6</v>
      </c>
    </row>
    <row r="38" spans="1:8" ht="12.75">
      <c r="A38" s="33" t="s">
        <v>170</v>
      </c>
      <c r="B38" s="34"/>
      <c r="C38" s="34"/>
      <c r="D38" s="34"/>
      <c r="E38" s="34"/>
      <c r="F38" s="34"/>
      <c r="G38" s="34"/>
      <c r="H38" s="34"/>
    </row>
  </sheetData>
  <mergeCells count="2">
    <mergeCell ref="A1:H1"/>
    <mergeCell ref="A38:H38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54"/>
  <sheetViews>
    <sheetView workbookViewId="0" topLeftCell="A28">
      <selection activeCell="Q14" sqref="Q14"/>
    </sheetView>
  </sheetViews>
  <sheetFormatPr defaultColWidth="9.140625" defaultRowHeight="12.75"/>
  <cols>
    <col min="1" max="1" width="13.00390625" style="0" customWidth="1"/>
    <col min="2" max="2" width="7.8515625" style="0" customWidth="1"/>
    <col min="3" max="3" width="14.421875" style="0" customWidth="1"/>
    <col min="4" max="4" width="5.7109375" style="0" customWidth="1"/>
    <col min="5" max="5" width="7.7109375" style="0" customWidth="1"/>
    <col min="6" max="6" width="8.140625" style="0" customWidth="1"/>
    <col min="7" max="7" width="7.7109375" style="0" customWidth="1"/>
    <col min="8" max="8" width="8.421875" style="0" customWidth="1"/>
    <col min="9" max="9" width="7.7109375" style="0" customWidth="1"/>
    <col min="10" max="10" width="7.140625" style="0" customWidth="1"/>
    <col min="14" max="14" width="12.28125" style="57" customWidth="1"/>
  </cols>
  <sheetData>
    <row r="1" spans="1:21" ht="15.75">
      <c r="A1" s="52" t="s">
        <v>157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0"/>
      <c r="P1" s="4"/>
      <c r="Q1" s="4"/>
      <c r="R1" s="4"/>
      <c r="S1" s="4"/>
      <c r="T1" s="4"/>
      <c r="U1" s="4"/>
    </row>
    <row r="2" spans="1:14" ht="38.25">
      <c r="A2" s="5" t="s">
        <v>56</v>
      </c>
      <c r="B2" s="5" t="s">
        <v>0</v>
      </c>
      <c r="C2" s="6" t="s">
        <v>1</v>
      </c>
      <c r="D2" s="5" t="s">
        <v>11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6" t="s">
        <v>8</v>
      </c>
      <c r="L2" s="6" t="s">
        <v>9</v>
      </c>
      <c r="M2" s="6" t="s">
        <v>10</v>
      </c>
      <c r="N2" s="28" t="s">
        <v>197</v>
      </c>
    </row>
    <row r="3" spans="1:14" ht="24.75" customHeight="1">
      <c r="A3" s="7" t="s">
        <v>12</v>
      </c>
      <c r="B3" s="8">
        <v>1999</v>
      </c>
      <c r="C3" s="9" t="s">
        <v>13</v>
      </c>
      <c r="D3" s="8" t="s">
        <v>14</v>
      </c>
      <c r="E3" s="22">
        <v>9.1</v>
      </c>
      <c r="F3" s="22">
        <v>8.5</v>
      </c>
      <c r="G3" s="22">
        <v>10.5</v>
      </c>
      <c r="H3" s="22">
        <v>12.6</v>
      </c>
      <c r="I3" s="22">
        <v>10.2</v>
      </c>
      <c r="J3" s="22">
        <v>10.2</v>
      </c>
      <c r="K3" s="22">
        <f>SUM(E3:J3)</f>
        <v>61.10000000000001</v>
      </c>
      <c r="L3" s="22">
        <f>SUM(K3/6)</f>
        <v>10.183333333333335</v>
      </c>
      <c r="M3" s="53">
        <v>1</v>
      </c>
      <c r="N3" s="56"/>
    </row>
    <row r="4" spans="1:14" ht="24.75" customHeight="1">
      <c r="A4" s="7" t="s">
        <v>15</v>
      </c>
      <c r="B4" s="8">
        <v>1999</v>
      </c>
      <c r="C4" s="9" t="s">
        <v>13</v>
      </c>
      <c r="D4" s="8" t="s">
        <v>14</v>
      </c>
      <c r="E4" s="22">
        <v>9.5</v>
      </c>
      <c r="F4" s="22">
        <v>9.5</v>
      </c>
      <c r="G4" s="22">
        <v>9.5</v>
      </c>
      <c r="H4" s="22">
        <v>11.4</v>
      </c>
      <c r="I4" s="22">
        <v>10</v>
      </c>
      <c r="J4" s="22">
        <v>10.2</v>
      </c>
      <c r="K4" s="22">
        <f>SUM(E4:J4)</f>
        <v>60.099999999999994</v>
      </c>
      <c r="L4" s="22">
        <f>SUM(K4/6)</f>
        <v>10.016666666666666</v>
      </c>
      <c r="M4" s="53">
        <v>2</v>
      </c>
      <c r="N4" s="56"/>
    </row>
    <row r="5" spans="1:14" ht="24.75" customHeight="1">
      <c r="A5" s="7" t="s">
        <v>16</v>
      </c>
      <c r="B5" s="8">
        <v>1999</v>
      </c>
      <c r="C5" s="9" t="s">
        <v>13</v>
      </c>
      <c r="D5" s="8" t="s">
        <v>14</v>
      </c>
      <c r="E5" s="22">
        <v>9.6</v>
      </c>
      <c r="F5" s="22">
        <v>8.2</v>
      </c>
      <c r="G5" s="22">
        <v>9.6</v>
      </c>
      <c r="H5" s="22">
        <v>11.6</v>
      </c>
      <c r="I5" s="22">
        <v>10</v>
      </c>
      <c r="J5" s="22">
        <v>8.3</v>
      </c>
      <c r="K5" s="22">
        <f>SUM(E5:J5)</f>
        <v>57.3</v>
      </c>
      <c r="L5" s="22">
        <f>SUM(K5/6)</f>
        <v>9.549999999999999</v>
      </c>
      <c r="M5" s="53">
        <v>3</v>
      </c>
      <c r="N5" s="56"/>
    </row>
    <row r="6" spans="1:14" ht="24.75" customHeight="1">
      <c r="A6" s="7" t="s">
        <v>57</v>
      </c>
      <c r="B6" s="8">
        <v>1999</v>
      </c>
      <c r="C6" s="9" t="s">
        <v>13</v>
      </c>
      <c r="D6" s="8" t="s">
        <v>18</v>
      </c>
      <c r="E6" s="22">
        <v>8.6</v>
      </c>
      <c r="F6" s="22">
        <v>8.3</v>
      </c>
      <c r="G6" s="22">
        <v>9.1</v>
      </c>
      <c r="H6" s="22">
        <v>9.2</v>
      </c>
      <c r="I6" s="22">
        <v>9.1</v>
      </c>
      <c r="J6" s="22">
        <v>6.2</v>
      </c>
      <c r="K6" s="22">
        <f>SUM(E6:J6)</f>
        <v>50.50000000000001</v>
      </c>
      <c r="L6" s="22">
        <f>SUM(K6/6)</f>
        <v>8.416666666666668</v>
      </c>
      <c r="M6" s="53">
        <v>1</v>
      </c>
      <c r="N6" s="56"/>
    </row>
    <row r="7" spans="1:14" ht="24.75" customHeight="1">
      <c r="A7" s="7" t="s">
        <v>17</v>
      </c>
      <c r="B7" s="8">
        <v>1999</v>
      </c>
      <c r="C7" s="9" t="s">
        <v>13</v>
      </c>
      <c r="D7" s="8" t="s">
        <v>18</v>
      </c>
      <c r="E7" s="22">
        <v>8.4</v>
      </c>
      <c r="F7" s="22">
        <v>6.7</v>
      </c>
      <c r="G7" s="22">
        <v>8.6</v>
      </c>
      <c r="H7" s="22">
        <v>8.3</v>
      </c>
      <c r="I7" s="22">
        <v>8.4</v>
      </c>
      <c r="J7" s="22">
        <v>6.5</v>
      </c>
      <c r="K7" s="22">
        <f>SUM(E7:J7)</f>
        <v>46.9</v>
      </c>
      <c r="L7" s="22">
        <f>SUM(K7/6)</f>
        <v>7.816666666666666</v>
      </c>
      <c r="M7" s="53">
        <v>2</v>
      </c>
      <c r="N7" s="56"/>
    </row>
    <row r="8" spans="1:14" ht="24.75" customHeight="1">
      <c r="A8" s="7" t="s">
        <v>23</v>
      </c>
      <c r="B8" s="8">
        <v>2001</v>
      </c>
      <c r="C8" s="9" t="s">
        <v>20</v>
      </c>
      <c r="D8" s="8" t="s">
        <v>22</v>
      </c>
      <c r="E8" s="22">
        <v>9</v>
      </c>
      <c r="F8" s="22">
        <v>9.7</v>
      </c>
      <c r="G8" s="22">
        <v>9</v>
      </c>
      <c r="H8" s="22">
        <v>9</v>
      </c>
      <c r="I8" s="22">
        <v>9.6</v>
      </c>
      <c r="J8" s="22">
        <v>9.3</v>
      </c>
      <c r="K8" s="22">
        <f aca="true" t="shared" si="0" ref="K8:K34">SUM(E8:J8)</f>
        <v>55.60000000000001</v>
      </c>
      <c r="L8" s="22">
        <f aca="true" t="shared" si="1" ref="L8:L34">SUM(K8/6)</f>
        <v>9.266666666666667</v>
      </c>
      <c r="M8" s="53">
        <v>1</v>
      </c>
      <c r="N8" s="56" t="s">
        <v>160</v>
      </c>
    </row>
    <row r="9" spans="1:14" ht="24.75" customHeight="1">
      <c r="A9" s="7" t="s">
        <v>19</v>
      </c>
      <c r="B9" s="8">
        <v>2000</v>
      </c>
      <c r="C9" s="9" t="s">
        <v>20</v>
      </c>
      <c r="D9" s="8" t="s">
        <v>22</v>
      </c>
      <c r="E9" s="22">
        <v>9.1</v>
      </c>
      <c r="F9" s="22">
        <v>9.5</v>
      </c>
      <c r="G9" s="22">
        <v>8.8</v>
      </c>
      <c r="H9" s="22">
        <v>8.4</v>
      </c>
      <c r="I9" s="22">
        <v>9.4</v>
      </c>
      <c r="J9" s="22">
        <v>9</v>
      </c>
      <c r="K9" s="22">
        <f t="shared" si="0"/>
        <v>54.2</v>
      </c>
      <c r="L9" s="22">
        <f t="shared" si="1"/>
        <v>9.033333333333333</v>
      </c>
      <c r="M9" s="53">
        <v>2</v>
      </c>
      <c r="N9" s="56" t="s">
        <v>160</v>
      </c>
    </row>
    <row r="10" spans="1:14" ht="24.75" customHeight="1">
      <c r="A10" s="7" t="s">
        <v>25</v>
      </c>
      <c r="B10" s="8">
        <v>2001</v>
      </c>
      <c r="C10" s="9" t="s">
        <v>34</v>
      </c>
      <c r="D10" s="8" t="s">
        <v>22</v>
      </c>
      <c r="E10" s="22">
        <v>9.4</v>
      </c>
      <c r="F10" s="22">
        <v>9.5</v>
      </c>
      <c r="G10" s="22">
        <v>8.6</v>
      </c>
      <c r="H10" s="22">
        <v>8.8</v>
      </c>
      <c r="I10" s="22">
        <v>9.3</v>
      </c>
      <c r="J10" s="22">
        <v>8.5</v>
      </c>
      <c r="K10" s="22">
        <f t="shared" si="0"/>
        <v>54.099999999999994</v>
      </c>
      <c r="L10" s="22">
        <f t="shared" si="1"/>
        <v>9.016666666666666</v>
      </c>
      <c r="M10" s="53">
        <v>3</v>
      </c>
      <c r="N10" s="56" t="s">
        <v>160</v>
      </c>
    </row>
    <row r="11" spans="1:14" ht="24.75" customHeight="1">
      <c r="A11" s="7" t="s">
        <v>52</v>
      </c>
      <c r="B11" s="8">
        <v>1999</v>
      </c>
      <c r="C11" s="9" t="s">
        <v>34</v>
      </c>
      <c r="D11" s="8" t="s">
        <v>22</v>
      </c>
      <c r="E11" s="22">
        <v>9.3</v>
      </c>
      <c r="F11" s="22">
        <v>9.2</v>
      </c>
      <c r="G11" s="22">
        <v>8.7</v>
      </c>
      <c r="H11" s="22">
        <v>8.9</v>
      </c>
      <c r="I11" s="22">
        <v>9.2</v>
      </c>
      <c r="J11" s="22">
        <v>8.3</v>
      </c>
      <c r="K11" s="22">
        <f t="shared" si="0"/>
        <v>53.599999999999994</v>
      </c>
      <c r="L11" s="22">
        <f t="shared" si="1"/>
        <v>8.933333333333332</v>
      </c>
      <c r="M11" s="54">
        <v>4</v>
      </c>
      <c r="N11" s="56" t="s">
        <v>160</v>
      </c>
    </row>
    <row r="12" spans="1:14" ht="24.75" customHeight="1">
      <c r="A12" s="7" t="s">
        <v>28</v>
      </c>
      <c r="B12" s="8">
        <v>2000</v>
      </c>
      <c r="C12" s="9" t="s">
        <v>29</v>
      </c>
      <c r="D12" s="8" t="s">
        <v>22</v>
      </c>
      <c r="E12" s="22">
        <v>8.8</v>
      </c>
      <c r="F12" s="22">
        <v>9.2</v>
      </c>
      <c r="G12" s="22">
        <v>9</v>
      </c>
      <c r="H12" s="22">
        <v>8.8</v>
      </c>
      <c r="I12" s="22">
        <v>9.2</v>
      </c>
      <c r="J12" s="22">
        <v>8</v>
      </c>
      <c r="K12" s="22">
        <f t="shared" si="0"/>
        <v>53</v>
      </c>
      <c r="L12" s="22">
        <f t="shared" si="1"/>
        <v>8.833333333333334</v>
      </c>
      <c r="M12" s="54">
        <v>5</v>
      </c>
      <c r="N12" s="56" t="s">
        <v>160</v>
      </c>
    </row>
    <row r="13" spans="1:14" ht="24.75" customHeight="1">
      <c r="A13" s="7" t="s">
        <v>33</v>
      </c>
      <c r="B13" s="8">
        <v>2001</v>
      </c>
      <c r="C13" s="9" t="s">
        <v>20</v>
      </c>
      <c r="D13" s="8" t="s">
        <v>22</v>
      </c>
      <c r="E13" s="22">
        <v>9</v>
      </c>
      <c r="F13" s="22">
        <v>8</v>
      </c>
      <c r="G13" s="22">
        <v>9.1</v>
      </c>
      <c r="H13" s="22">
        <v>8.4</v>
      </c>
      <c r="I13" s="22">
        <v>9.4</v>
      </c>
      <c r="J13" s="22">
        <v>8.6</v>
      </c>
      <c r="K13" s="22">
        <f t="shared" si="0"/>
        <v>52.5</v>
      </c>
      <c r="L13" s="22">
        <f t="shared" si="1"/>
        <v>8.75</v>
      </c>
      <c r="M13" s="55" t="s">
        <v>156</v>
      </c>
      <c r="N13" s="56" t="s">
        <v>160</v>
      </c>
    </row>
    <row r="14" spans="1:14" ht="24.75" customHeight="1">
      <c r="A14" s="7" t="s">
        <v>24</v>
      </c>
      <c r="B14" s="8">
        <v>2001</v>
      </c>
      <c r="C14" s="9" t="s">
        <v>20</v>
      </c>
      <c r="D14" s="8" t="s">
        <v>22</v>
      </c>
      <c r="E14" s="22">
        <v>8.2</v>
      </c>
      <c r="F14" s="22">
        <v>9.1</v>
      </c>
      <c r="G14" s="22">
        <v>8.7</v>
      </c>
      <c r="H14" s="22">
        <v>8.9</v>
      </c>
      <c r="I14" s="22">
        <v>8.9</v>
      </c>
      <c r="J14" s="22">
        <v>8.7</v>
      </c>
      <c r="K14" s="22">
        <f t="shared" si="0"/>
        <v>52.5</v>
      </c>
      <c r="L14" s="22">
        <f t="shared" si="1"/>
        <v>8.75</v>
      </c>
      <c r="M14" s="55" t="s">
        <v>156</v>
      </c>
      <c r="N14" s="56" t="s">
        <v>160</v>
      </c>
    </row>
    <row r="15" spans="1:14" ht="24.75" customHeight="1">
      <c r="A15" s="7" t="s">
        <v>51</v>
      </c>
      <c r="B15" s="8">
        <v>2001</v>
      </c>
      <c r="C15" s="9" t="s">
        <v>20</v>
      </c>
      <c r="D15" s="8" t="s">
        <v>22</v>
      </c>
      <c r="E15" s="22">
        <v>8.5</v>
      </c>
      <c r="F15" s="22">
        <v>8.7</v>
      </c>
      <c r="G15" s="22">
        <v>8.6</v>
      </c>
      <c r="H15" s="22">
        <v>8.6</v>
      </c>
      <c r="I15" s="22">
        <v>8.9</v>
      </c>
      <c r="J15" s="22">
        <v>8.8</v>
      </c>
      <c r="K15" s="22">
        <f t="shared" si="0"/>
        <v>52.099999999999994</v>
      </c>
      <c r="L15" s="22">
        <f t="shared" si="1"/>
        <v>8.683333333333332</v>
      </c>
      <c r="M15" s="54">
        <v>8</v>
      </c>
      <c r="N15" s="56" t="s">
        <v>160</v>
      </c>
    </row>
    <row r="16" spans="1:14" ht="24.75" customHeight="1">
      <c r="A16" s="7" t="s">
        <v>32</v>
      </c>
      <c r="B16" s="8">
        <v>2001</v>
      </c>
      <c r="C16" s="9" t="s">
        <v>20</v>
      </c>
      <c r="D16" s="8" t="s">
        <v>22</v>
      </c>
      <c r="E16" s="22">
        <v>8.8</v>
      </c>
      <c r="F16" s="22">
        <v>8.8</v>
      </c>
      <c r="G16" s="22">
        <v>8.2</v>
      </c>
      <c r="H16" s="22">
        <v>8.5</v>
      </c>
      <c r="I16" s="22">
        <v>9.1</v>
      </c>
      <c r="J16" s="22">
        <v>8.4</v>
      </c>
      <c r="K16" s="22">
        <f t="shared" si="0"/>
        <v>51.8</v>
      </c>
      <c r="L16" s="22">
        <f t="shared" si="1"/>
        <v>8.633333333333333</v>
      </c>
      <c r="M16" s="54">
        <v>9</v>
      </c>
      <c r="N16" s="56" t="s">
        <v>160</v>
      </c>
    </row>
    <row r="17" spans="1:14" ht="24.75" customHeight="1">
      <c r="A17" s="7" t="s">
        <v>31</v>
      </c>
      <c r="B17" s="8">
        <v>2001</v>
      </c>
      <c r="C17" s="9" t="s">
        <v>20</v>
      </c>
      <c r="D17" s="8" t="s">
        <v>22</v>
      </c>
      <c r="E17" s="22">
        <v>8.2</v>
      </c>
      <c r="F17" s="22">
        <v>8.5</v>
      </c>
      <c r="G17" s="22">
        <v>8.8</v>
      </c>
      <c r="H17" s="22">
        <v>8.2</v>
      </c>
      <c r="I17" s="22">
        <v>9.2</v>
      </c>
      <c r="J17" s="22">
        <v>8</v>
      </c>
      <c r="K17" s="22">
        <f t="shared" si="0"/>
        <v>50.900000000000006</v>
      </c>
      <c r="L17" s="22">
        <f t="shared" si="1"/>
        <v>8.483333333333334</v>
      </c>
      <c r="M17" s="54">
        <v>10</v>
      </c>
      <c r="N17" s="56" t="s">
        <v>160</v>
      </c>
    </row>
    <row r="18" spans="1:14" ht="24.75" customHeight="1">
      <c r="A18" s="7" t="s">
        <v>21</v>
      </c>
      <c r="B18" s="8">
        <v>2001</v>
      </c>
      <c r="C18" s="9" t="s">
        <v>20</v>
      </c>
      <c r="D18" s="8" t="s">
        <v>22</v>
      </c>
      <c r="E18" s="22">
        <v>9.1</v>
      </c>
      <c r="F18" s="22">
        <v>8.4</v>
      </c>
      <c r="G18" s="22">
        <v>9.1</v>
      </c>
      <c r="H18" s="22">
        <v>5</v>
      </c>
      <c r="I18" s="22">
        <v>9.5</v>
      </c>
      <c r="J18" s="22">
        <v>8</v>
      </c>
      <c r="K18" s="22">
        <f t="shared" si="0"/>
        <v>49.1</v>
      </c>
      <c r="L18" s="22">
        <f t="shared" si="1"/>
        <v>8.183333333333334</v>
      </c>
      <c r="M18" s="54">
        <v>11</v>
      </c>
      <c r="N18" s="56" t="s">
        <v>160</v>
      </c>
    </row>
    <row r="19" spans="1:14" ht="24.75" customHeight="1">
      <c r="A19" s="7" t="s">
        <v>27</v>
      </c>
      <c r="B19" s="8">
        <v>1999</v>
      </c>
      <c r="C19" s="9" t="s">
        <v>34</v>
      </c>
      <c r="D19" s="8" t="s">
        <v>22</v>
      </c>
      <c r="E19" s="22">
        <v>9</v>
      </c>
      <c r="F19" s="22">
        <v>8</v>
      </c>
      <c r="G19" s="22">
        <v>8.5</v>
      </c>
      <c r="H19" s="22">
        <v>8</v>
      </c>
      <c r="I19" s="22">
        <v>8.4</v>
      </c>
      <c r="J19" s="22">
        <v>4.6</v>
      </c>
      <c r="K19" s="22">
        <f t="shared" si="0"/>
        <v>46.5</v>
      </c>
      <c r="L19" s="22">
        <f t="shared" si="1"/>
        <v>7.75</v>
      </c>
      <c r="M19" s="54">
        <v>12</v>
      </c>
      <c r="N19" s="56"/>
    </row>
    <row r="20" spans="1:14" ht="24.75" customHeight="1">
      <c r="A20" s="7" t="s">
        <v>26</v>
      </c>
      <c r="B20" s="8">
        <v>2000</v>
      </c>
      <c r="C20" s="9" t="s">
        <v>34</v>
      </c>
      <c r="D20" s="8" t="s">
        <v>22</v>
      </c>
      <c r="E20" s="22">
        <v>8.2</v>
      </c>
      <c r="F20" s="22">
        <v>8</v>
      </c>
      <c r="G20" s="22">
        <v>8.7</v>
      </c>
      <c r="H20" s="22">
        <v>8.6</v>
      </c>
      <c r="I20" s="22">
        <v>6</v>
      </c>
      <c r="J20" s="22">
        <v>5.3</v>
      </c>
      <c r="K20" s="22">
        <f t="shared" si="0"/>
        <v>44.8</v>
      </c>
      <c r="L20" s="22">
        <f t="shared" si="1"/>
        <v>7.466666666666666</v>
      </c>
      <c r="M20" s="54">
        <v>13</v>
      </c>
      <c r="N20" s="56"/>
    </row>
    <row r="21" spans="1:14" ht="24.75" customHeight="1">
      <c r="A21" s="7" t="s">
        <v>50</v>
      </c>
      <c r="B21" s="8">
        <v>2000</v>
      </c>
      <c r="C21" s="9" t="s">
        <v>29</v>
      </c>
      <c r="D21" s="8" t="s">
        <v>22</v>
      </c>
      <c r="E21" s="22">
        <v>7.9</v>
      </c>
      <c r="F21" s="22">
        <v>6</v>
      </c>
      <c r="G21" s="22">
        <v>8.3</v>
      </c>
      <c r="H21" s="22">
        <v>6</v>
      </c>
      <c r="I21" s="22">
        <v>8</v>
      </c>
      <c r="J21" s="22">
        <v>8</v>
      </c>
      <c r="K21" s="22">
        <f t="shared" si="0"/>
        <v>44.2</v>
      </c>
      <c r="L21" s="22">
        <f t="shared" si="1"/>
        <v>7.366666666666667</v>
      </c>
      <c r="M21" s="54">
        <v>14</v>
      </c>
      <c r="N21" s="56"/>
    </row>
    <row r="22" spans="1:14" ht="24.75" customHeight="1">
      <c r="A22" s="7" t="s">
        <v>30</v>
      </c>
      <c r="B22" s="8">
        <v>2000</v>
      </c>
      <c r="C22" s="9" t="s">
        <v>29</v>
      </c>
      <c r="D22" s="8" t="s">
        <v>22</v>
      </c>
      <c r="E22" s="22">
        <v>6.8</v>
      </c>
      <c r="F22" s="22">
        <v>5.5</v>
      </c>
      <c r="G22" s="22">
        <v>6.5</v>
      </c>
      <c r="H22" s="22">
        <v>8</v>
      </c>
      <c r="I22" s="22">
        <v>7.8</v>
      </c>
      <c r="J22" s="22">
        <v>4.3</v>
      </c>
      <c r="K22" s="22">
        <f t="shared" si="0"/>
        <v>38.9</v>
      </c>
      <c r="L22" s="22">
        <f t="shared" si="1"/>
        <v>6.483333333333333</v>
      </c>
      <c r="M22" s="54">
        <v>15</v>
      </c>
      <c r="N22" s="56"/>
    </row>
    <row r="23" spans="1:14" ht="24.75" customHeight="1">
      <c r="A23" s="7" t="s">
        <v>47</v>
      </c>
      <c r="B23" s="8">
        <v>2001</v>
      </c>
      <c r="C23" s="9" t="s">
        <v>20</v>
      </c>
      <c r="D23" s="8" t="s">
        <v>53</v>
      </c>
      <c r="E23" s="22">
        <v>8.5</v>
      </c>
      <c r="F23" s="22">
        <v>7</v>
      </c>
      <c r="G23" s="22">
        <v>8.7</v>
      </c>
      <c r="H23" s="22">
        <v>8.6</v>
      </c>
      <c r="I23" s="22">
        <v>9</v>
      </c>
      <c r="J23" s="22">
        <v>9.4</v>
      </c>
      <c r="K23" s="22">
        <f t="shared" si="0"/>
        <v>51.199999999999996</v>
      </c>
      <c r="L23" s="22">
        <f t="shared" si="1"/>
        <v>8.533333333333333</v>
      </c>
      <c r="M23" s="53">
        <v>1</v>
      </c>
      <c r="N23" s="56" t="s">
        <v>160</v>
      </c>
    </row>
    <row r="24" spans="1:14" ht="24.75" customHeight="1">
      <c r="A24" s="7" t="s">
        <v>48</v>
      </c>
      <c r="B24" s="8">
        <v>2002</v>
      </c>
      <c r="C24" s="9" t="s">
        <v>55</v>
      </c>
      <c r="D24" s="8" t="s">
        <v>53</v>
      </c>
      <c r="E24" s="22">
        <v>9</v>
      </c>
      <c r="F24" s="22">
        <v>3</v>
      </c>
      <c r="G24" s="22">
        <v>8.5</v>
      </c>
      <c r="H24" s="22">
        <v>9</v>
      </c>
      <c r="I24" s="22">
        <v>9.4</v>
      </c>
      <c r="J24" s="22">
        <v>9.5</v>
      </c>
      <c r="K24" s="22">
        <f t="shared" si="0"/>
        <v>48.4</v>
      </c>
      <c r="L24" s="22">
        <f t="shared" si="1"/>
        <v>8.066666666666666</v>
      </c>
      <c r="M24" s="53">
        <v>2</v>
      </c>
      <c r="N24" s="56" t="s">
        <v>160</v>
      </c>
    </row>
    <row r="25" spans="1:14" ht="24.75" customHeight="1">
      <c r="A25" s="7" t="s">
        <v>49</v>
      </c>
      <c r="B25" s="8">
        <v>2002</v>
      </c>
      <c r="C25" s="9" t="s">
        <v>55</v>
      </c>
      <c r="D25" s="8" t="s">
        <v>53</v>
      </c>
      <c r="E25" s="22">
        <v>9.4</v>
      </c>
      <c r="F25" s="22">
        <v>3</v>
      </c>
      <c r="G25" s="22">
        <v>9.1</v>
      </c>
      <c r="H25" s="22">
        <v>8.5</v>
      </c>
      <c r="I25" s="22">
        <v>9</v>
      </c>
      <c r="J25" s="22">
        <v>9.1</v>
      </c>
      <c r="K25" s="22">
        <f t="shared" si="0"/>
        <v>48.1</v>
      </c>
      <c r="L25" s="22">
        <f t="shared" si="1"/>
        <v>8.016666666666667</v>
      </c>
      <c r="M25" s="53">
        <v>3</v>
      </c>
      <c r="N25" s="56" t="s">
        <v>160</v>
      </c>
    </row>
    <row r="26" spans="1:14" ht="24.75" customHeight="1">
      <c r="A26" s="7" t="s">
        <v>35</v>
      </c>
      <c r="B26" s="8">
        <v>2001</v>
      </c>
      <c r="C26" s="9" t="s">
        <v>20</v>
      </c>
      <c r="D26" s="8" t="s">
        <v>53</v>
      </c>
      <c r="E26" s="22">
        <v>8.5</v>
      </c>
      <c r="F26" s="22">
        <v>5</v>
      </c>
      <c r="G26" s="22">
        <v>8</v>
      </c>
      <c r="H26" s="22">
        <v>8</v>
      </c>
      <c r="I26" s="22">
        <v>8.4</v>
      </c>
      <c r="J26" s="22">
        <v>8.8</v>
      </c>
      <c r="K26" s="22">
        <f t="shared" si="0"/>
        <v>46.7</v>
      </c>
      <c r="L26" s="22">
        <f t="shared" si="1"/>
        <v>7.783333333333334</v>
      </c>
      <c r="M26" s="54">
        <v>4</v>
      </c>
      <c r="N26" s="56"/>
    </row>
    <row r="27" spans="1:14" ht="24.75" customHeight="1">
      <c r="A27" s="7" t="s">
        <v>37</v>
      </c>
      <c r="B27" s="8">
        <v>2001</v>
      </c>
      <c r="C27" s="9" t="s">
        <v>34</v>
      </c>
      <c r="D27" s="8" t="s">
        <v>53</v>
      </c>
      <c r="E27" s="22">
        <v>8.4</v>
      </c>
      <c r="F27" s="22">
        <v>6</v>
      </c>
      <c r="G27" s="22">
        <v>7.8</v>
      </c>
      <c r="H27" s="22">
        <v>8.3</v>
      </c>
      <c r="I27" s="22">
        <v>6</v>
      </c>
      <c r="J27" s="22">
        <v>8.7</v>
      </c>
      <c r="K27" s="22">
        <f t="shared" si="0"/>
        <v>45.2</v>
      </c>
      <c r="L27" s="22">
        <f t="shared" si="1"/>
        <v>7.533333333333334</v>
      </c>
      <c r="M27" s="54">
        <v>5</v>
      </c>
      <c r="N27" s="56"/>
    </row>
    <row r="28" spans="1:14" ht="24.75" customHeight="1">
      <c r="A28" s="7" t="s">
        <v>46</v>
      </c>
      <c r="B28" s="8">
        <v>2002</v>
      </c>
      <c r="C28" s="9" t="s">
        <v>55</v>
      </c>
      <c r="D28" s="8" t="s">
        <v>53</v>
      </c>
      <c r="E28" s="22">
        <v>7.6</v>
      </c>
      <c r="F28" s="22">
        <v>3</v>
      </c>
      <c r="G28" s="22">
        <v>8.7</v>
      </c>
      <c r="H28" s="22">
        <v>8</v>
      </c>
      <c r="I28" s="22">
        <v>8.6</v>
      </c>
      <c r="J28" s="22">
        <v>8.8</v>
      </c>
      <c r="K28" s="22">
        <f t="shared" si="0"/>
        <v>44.7</v>
      </c>
      <c r="L28" s="22">
        <f t="shared" si="1"/>
        <v>7.45</v>
      </c>
      <c r="M28" s="54">
        <v>6</v>
      </c>
      <c r="N28" s="56"/>
    </row>
    <row r="29" spans="1:14" ht="24.75" customHeight="1">
      <c r="A29" s="7" t="s">
        <v>43</v>
      </c>
      <c r="B29" s="8">
        <v>2002</v>
      </c>
      <c r="C29" s="9" t="s">
        <v>55</v>
      </c>
      <c r="D29" s="8" t="s">
        <v>53</v>
      </c>
      <c r="E29" s="22">
        <v>8.3</v>
      </c>
      <c r="F29" s="22">
        <v>4</v>
      </c>
      <c r="G29" s="22">
        <v>9</v>
      </c>
      <c r="H29" s="22">
        <v>4</v>
      </c>
      <c r="I29" s="22">
        <v>9.4</v>
      </c>
      <c r="J29" s="22">
        <v>9.4</v>
      </c>
      <c r="K29" s="22">
        <f t="shared" si="0"/>
        <v>44.1</v>
      </c>
      <c r="L29" s="22">
        <f t="shared" si="1"/>
        <v>7.3500000000000005</v>
      </c>
      <c r="M29" s="54">
        <v>7</v>
      </c>
      <c r="N29" s="56"/>
    </row>
    <row r="30" spans="1:14" ht="24.75" customHeight="1">
      <c r="A30" s="7" t="s">
        <v>44</v>
      </c>
      <c r="B30" s="8">
        <v>2002</v>
      </c>
      <c r="C30" s="9" t="s">
        <v>55</v>
      </c>
      <c r="D30" s="8" t="s">
        <v>53</v>
      </c>
      <c r="E30" s="22">
        <v>8.5</v>
      </c>
      <c r="F30" s="22">
        <v>0</v>
      </c>
      <c r="G30" s="22">
        <v>8.9</v>
      </c>
      <c r="H30" s="22">
        <v>8.3</v>
      </c>
      <c r="I30" s="22">
        <v>8</v>
      </c>
      <c r="J30" s="22">
        <v>9</v>
      </c>
      <c r="K30" s="22">
        <f t="shared" si="0"/>
        <v>42.7</v>
      </c>
      <c r="L30" s="22">
        <f t="shared" si="1"/>
        <v>7.116666666666667</v>
      </c>
      <c r="M30" s="54">
        <v>8</v>
      </c>
      <c r="N30" s="56"/>
    </row>
    <row r="31" spans="1:14" ht="24.75" customHeight="1">
      <c r="A31" s="7" t="s">
        <v>42</v>
      </c>
      <c r="B31" s="8">
        <v>2002</v>
      </c>
      <c r="C31" s="9" t="s">
        <v>55</v>
      </c>
      <c r="D31" s="8" t="s">
        <v>53</v>
      </c>
      <c r="E31" s="22">
        <v>7.2</v>
      </c>
      <c r="F31" s="22">
        <v>4</v>
      </c>
      <c r="G31" s="22">
        <v>8.3</v>
      </c>
      <c r="H31" s="22">
        <v>5</v>
      </c>
      <c r="I31" s="22">
        <v>9.2</v>
      </c>
      <c r="J31" s="22">
        <v>8.7</v>
      </c>
      <c r="K31" s="22">
        <f t="shared" si="0"/>
        <v>42.400000000000006</v>
      </c>
      <c r="L31" s="22">
        <f t="shared" si="1"/>
        <v>7.066666666666667</v>
      </c>
      <c r="M31" s="54">
        <v>9</v>
      </c>
      <c r="N31" s="56"/>
    </row>
    <row r="32" spans="1:14" ht="24.75" customHeight="1">
      <c r="A32" s="7" t="s">
        <v>45</v>
      </c>
      <c r="B32" s="8">
        <v>2002</v>
      </c>
      <c r="C32" s="9" t="s">
        <v>55</v>
      </c>
      <c r="D32" s="8" t="s">
        <v>53</v>
      </c>
      <c r="E32" s="22">
        <v>7.4</v>
      </c>
      <c r="F32" s="22">
        <v>0</v>
      </c>
      <c r="G32" s="22">
        <v>9</v>
      </c>
      <c r="H32" s="22">
        <v>8.6</v>
      </c>
      <c r="I32" s="22">
        <v>8</v>
      </c>
      <c r="J32" s="22">
        <v>9</v>
      </c>
      <c r="K32" s="22">
        <f t="shared" si="0"/>
        <v>42</v>
      </c>
      <c r="L32" s="22">
        <f t="shared" si="1"/>
        <v>7</v>
      </c>
      <c r="M32" s="54">
        <v>10</v>
      </c>
      <c r="N32" s="56"/>
    </row>
    <row r="33" spans="1:14" ht="24.75" customHeight="1">
      <c r="A33" s="7" t="s">
        <v>41</v>
      </c>
      <c r="B33" s="8">
        <v>2002</v>
      </c>
      <c r="C33" s="9" t="s">
        <v>55</v>
      </c>
      <c r="D33" s="8" t="s">
        <v>53</v>
      </c>
      <c r="E33" s="22">
        <v>7.6</v>
      </c>
      <c r="F33" s="22">
        <v>3</v>
      </c>
      <c r="G33" s="22">
        <v>8.2</v>
      </c>
      <c r="H33" s="22">
        <v>5</v>
      </c>
      <c r="I33" s="22">
        <v>9</v>
      </c>
      <c r="J33" s="22">
        <v>9</v>
      </c>
      <c r="K33" s="22">
        <f t="shared" si="0"/>
        <v>41.8</v>
      </c>
      <c r="L33" s="22">
        <f t="shared" si="1"/>
        <v>6.966666666666666</v>
      </c>
      <c r="M33" s="54">
        <v>11</v>
      </c>
      <c r="N33" s="56"/>
    </row>
    <row r="34" spans="1:14" ht="24.75" customHeight="1">
      <c r="A34" s="7" t="s">
        <v>36</v>
      </c>
      <c r="B34" s="8">
        <v>2001</v>
      </c>
      <c r="C34" s="9" t="s">
        <v>20</v>
      </c>
      <c r="D34" s="8" t="s">
        <v>53</v>
      </c>
      <c r="E34" s="22">
        <v>7.7</v>
      </c>
      <c r="F34" s="22">
        <v>7</v>
      </c>
      <c r="G34" s="22">
        <v>8.6</v>
      </c>
      <c r="H34" s="22">
        <v>0</v>
      </c>
      <c r="I34" s="22">
        <v>7</v>
      </c>
      <c r="J34" s="22">
        <v>9.3</v>
      </c>
      <c r="K34" s="22">
        <f t="shared" si="0"/>
        <v>39.599999999999994</v>
      </c>
      <c r="L34" s="22">
        <f t="shared" si="1"/>
        <v>6.599999999999999</v>
      </c>
      <c r="M34" s="54">
        <v>12</v>
      </c>
      <c r="N34" s="56"/>
    </row>
    <row r="35" spans="1:14" ht="24.75" customHeight="1">
      <c r="A35" s="7" t="s">
        <v>39</v>
      </c>
      <c r="B35" s="8">
        <v>2002</v>
      </c>
      <c r="C35" s="9" t="s">
        <v>34</v>
      </c>
      <c r="D35" s="8" t="s">
        <v>54</v>
      </c>
      <c r="E35" s="22">
        <v>9.1</v>
      </c>
      <c r="F35" s="22">
        <v>7.5</v>
      </c>
      <c r="G35" s="22">
        <v>8</v>
      </c>
      <c r="H35" s="22">
        <v>8.6</v>
      </c>
      <c r="I35" s="22">
        <v>8.8</v>
      </c>
      <c r="J35" s="22">
        <v>9.2</v>
      </c>
      <c r="K35" s="22">
        <f>SUM(E35:J35)</f>
        <v>51.2</v>
      </c>
      <c r="L35" s="22">
        <f>SUM(K35/6)</f>
        <v>8.533333333333333</v>
      </c>
      <c r="M35" s="53">
        <v>1</v>
      </c>
      <c r="N35" s="56" t="s">
        <v>160</v>
      </c>
    </row>
    <row r="36" spans="1:14" ht="24.75" customHeight="1">
      <c r="A36" s="7" t="s">
        <v>38</v>
      </c>
      <c r="B36" s="8">
        <v>2002</v>
      </c>
      <c r="C36" s="9" t="s">
        <v>34</v>
      </c>
      <c r="D36" s="8" t="s">
        <v>54</v>
      </c>
      <c r="E36" s="22">
        <v>9.3</v>
      </c>
      <c r="F36" s="22">
        <v>8.8</v>
      </c>
      <c r="G36" s="22">
        <v>8.8</v>
      </c>
      <c r="H36" s="22">
        <v>7</v>
      </c>
      <c r="I36" s="22">
        <v>8</v>
      </c>
      <c r="J36" s="22">
        <v>9</v>
      </c>
      <c r="K36" s="22">
        <f>SUM(E36:J36)</f>
        <v>50.900000000000006</v>
      </c>
      <c r="L36" s="22">
        <f>SUM(K36/6)</f>
        <v>8.483333333333334</v>
      </c>
      <c r="M36" s="53">
        <v>2</v>
      </c>
      <c r="N36" s="56" t="s">
        <v>160</v>
      </c>
    </row>
    <row r="37" spans="1:14" ht="24.75" customHeight="1">
      <c r="A37" s="7" t="s">
        <v>40</v>
      </c>
      <c r="B37" s="8">
        <v>2002</v>
      </c>
      <c r="C37" s="9" t="s">
        <v>34</v>
      </c>
      <c r="D37" s="8" t="s">
        <v>54</v>
      </c>
      <c r="E37" s="22">
        <v>9</v>
      </c>
      <c r="F37" s="22">
        <v>8.5</v>
      </c>
      <c r="G37" s="22">
        <v>6</v>
      </c>
      <c r="H37" s="22">
        <v>8.6</v>
      </c>
      <c r="I37" s="22">
        <v>8</v>
      </c>
      <c r="J37" s="22">
        <v>5</v>
      </c>
      <c r="K37" s="22">
        <f>SUM(E37:J37)</f>
        <v>45.1</v>
      </c>
      <c r="L37" s="22">
        <f>SUM(K37/6)</f>
        <v>7.516666666666667</v>
      </c>
      <c r="M37" s="53">
        <v>3</v>
      </c>
      <c r="N37" s="56" t="s">
        <v>160</v>
      </c>
    </row>
    <row r="38" spans="1:4" ht="12.75">
      <c r="A38" s="1"/>
      <c r="B38" s="2"/>
      <c r="C38" s="3"/>
      <c r="D38" s="2"/>
    </row>
    <row r="39" spans="1:12" ht="15">
      <c r="A39" s="37" t="s">
        <v>58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4" ht="12.75">
      <c r="A40" s="1"/>
      <c r="B40" s="2"/>
      <c r="C40" s="3"/>
      <c r="D40" s="2"/>
    </row>
    <row r="41" spans="1:4" ht="12.75">
      <c r="A41" s="1"/>
      <c r="B41" s="2"/>
      <c r="C41" s="3"/>
      <c r="D41" s="2"/>
    </row>
    <row r="42" spans="1:14" ht="12.75">
      <c r="A42" t="s">
        <v>202</v>
      </c>
      <c r="N42"/>
    </row>
    <row r="43" spans="1:14" ht="12.75">
      <c r="A43" t="s">
        <v>198</v>
      </c>
      <c r="N43"/>
    </row>
    <row r="44" spans="1:14" ht="12.75">
      <c r="A44" t="s">
        <v>199</v>
      </c>
      <c r="N44"/>
    </row>
    <row r="45" spans="1:14" ht="12.75">
      <c r="A45" t="s">
        <v>200</v>
      </c>
      <c r="N45"/>
    </row>
    <row r="46" spans="1:14" ht="12.75">
      <c r="A46" t="s">
        <v>201</v>
      </c>
      <c r="N46"/>
    </row>
    <row r="47" spans="1:4" ht="12.75">
      <c r="A47" s="1"/>
      <c r="B47" s="2"/>
      <c r="C47" s="3"/>
      <c r="D47" s="2"/>
    </row>
    <row r="48" spans="1:4" ht="12.75">
      <c r="A48" s="1"/>
      <c r="B48" s="2"/>
      <c r="C48" s="3"/>
      <c r="D48" s="2"/>
    </row>
    <row r="49" spans="1:4" ht="12.75">
      <c r="A49" s="1"/>
      <c r="B49" s="2"/>
      <c r="C49" s="3"/>
      <c r="D49" s="2"/>
    </row>
    <row r="50" spans="1:4" ht="12.75">
      <c r="A50" s="1"/>
      <c r="B50" s="2"/>
      <c r="C50" s="3"/>
      <c r="D50" s="2"/>
    </row>
    <row r="51" spans="1:4" ht="12.75">
      <c r="A51" s="1"/>
      <c r="B51" s="2"/>
      <c r="C51" s="3"/>
      <c r="D51" s="2"/>
    </row>
    <row r="52" spans="1:4" ht="12.75">
      <c r="A52" s="1"/>
      <c r="B52" s="2"/>
      <c r="C52" s="3"/>
      <c r="D52" s="2"/>
    </row>
    <row r="53" spans="1:4" ht="12.75">
      <c r="A53" s="1"/>
      <c r="B53" s="2"/>
      <c r="C53" s="3"/>
      <c r="D53" s="2"/>
    </row>
    <row r="54" ht="12.75">
      <c r="B54" s="2"/>
    </row>
  </sheetData>
  <mergeCells count="2">
    <mergeCell ref="A39:L39"/>
    <mergeCell ref="A1:N1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40"/>
  <sheetViews>
    <sheetView tabSelected="1" workbookViewId="0" topLeftCell="A1">
      <selection activeCell="F41" sqref="F41"/>
    </sheetView>
  </sheetViews>
  <sheetFormatPr defaultColWidth="9.140625" defaultRowHeight="12.75"/>
  <cols>
    <col min="1" max="1" width="13.140625" style="0" customWidth="1"/>
    <col min="3" max="3" width="13.28125" style="0" customWidth="1"/>
    <col min="8" max="8" width="10.421875" style="0" customWidth="1"/>
    <col min="12" max="12" width="11.8515625" style="0" customWidth="1"/>
  </cols>
  <sheetData>
    <row r="1" spans="1:13" ht="15.75">
      <c r="A1" s="51" t="s">
        <v>161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6"/>
    </row>
    <row r="2" spans="1:12" ht="38.25">
      <c r="A2" s="5" t="s">
        <v>56</v>
      </c>
      <c r="B2" s="5" t="s">
        <v>0</v>
      </c>
      <c r="C2" s="6" t="s">
        <v>1</v>
      </c>
      <c r="D2" s="5" t="s">
        <v>11</v>
      </c>
      <c r="E2" s="5" t="s">
        <v>60</v>
      </c>
      <c r="F2" s="5" t="s">
        <v>6</v>
      </c>
      <c r="G2" s="5" t="s">
        <v>61</v>
      </c>
      <c r="H2" s="5" t="s">
        <v>62</v>
      </c>
      <c r="I2" s="6" t="s">
        <v>8</v>
      </c>
      <c r="J2" s="6" t="s">
        <v>9</v>
      </c>
      <c r="K2" s="6" t="s">
        <v>10</v>
      </c>
      <c r="L2" s="28" t="s">
        <v>197</v>
      </c>
    </row>
    <row r="3" spans="1:12" ht="25.5">
      <c r="A3" s="12" t="s">
        <v>63</v>
      </c>
      <c r="B3" s="11">
        <v>1997</v>
      </c>
      <c r="C3" s="5" t="s">
        <v>64</v>
      </c>
      <c r="D3" s="11" t="s">
        <v>65</v>
      </c>
      <c r="E3" s="26">
        <v>13.7</v>
      </c>
      <c r="F3" s="26">
        <v>11.7</v>
      </c>
      <c r="G3" s="26">
        <v>11</v>
      </c>
      <c r="H3" s="26">
        <v>13.1</v>
      </c>
      <c r="I3" s="11">
        <f>SUM(E3:H3)</f>
        <v>49.5</v>
      </c>
      <c r="J3" s="24">
        <f>SUM(I3/4)</f>
        <v>12.375</v>
      </c>
      <c r="K3" s="58">
        <v>1</v>
      </c>
      <c r="L3" s="56"/>
    </row>
    <row r="4" spans="1:12" ht="25.5">
      <c r="A4" s="12" t="s">
        <v>66</v>
      </c>
      <c r="B4" s="11">
        <v>1999</v>
      </c>
      <c r="C4" s="5" t="s">
        <v>64</v>
      </c>
      <c r="D4" s="11" t="s">
        <v>65</v>
      </c>
      <c r="E4" s="26">
        <v>13.6</v>
      </c>
      <c r="F4" s="26">
        <v>11</v>
      </c>
      <c r="G4" s="26">
        <v>11.2</v>
      </c>
      <c r="H4" s="26">
        <v>12.8</v>
      </c>
      <c r="I4" s="11">
        <f>SUM(E4:H4)</f>
        <v>48.599999999999994</v>
      </c>
      <c r="J4" s="24">
        <f>SUM(I4/4)</f>
        <v>12.149999999999999</v>
      </c>
      <c r="K4" s="58">
        <v>2</v>
      </c>
      <c r="L4" s="56"/>
    </row>
    <row r="5" spans="1:12" ht="25.5">
      <c r="A5" s="12" t="s">
        <v>67</v>
      </c>
      <c r="B5" s="11">
        <v>1997</v>
      </c>
      <c r="C5" s="5" t="s">
        <v>64</v>
      </c>
      <c r="D5" s="11" t="s">
        <v>65</v>
      </c>
      <c r="E5" s="26">
        <v>11.5</v>
      </c>
      <c r="F5" s="26">
        <v>7.8</v>
      </c>
      <c r="G5" s="26">
        <v>10.4</v>
      </c>
      <c r="H5" s="26">
        <v>9.9</v>
      </c>
      <c r="I5" s="11">
        <f>SUM(E5:H5)</f>
        <v>39.6</v>
      </c>
      <c r="J5" s="24">
        <f>SUM(I5/4)</f>
        <v>9.9</v>
      </c>
      <c r="K5" s="58">
        <v>3</v>
      </c>
      <c r="L5" s="56"/>
    </row>
    <row r="6" spans="1:12" ht="25.5">
      <c r="A6" s="7" t="s">
        <v>68</v>
      </c>
      <c r="B6" s="8">
        <v>1999</v>
      </c>
      <c r="C6" s="9" t="s">
        <v>64</v>
      </c>
      <c r="D6" s="8" t="s">
        <v>18</v>
      </c>
      <c r="E6" s="25">
        <v>9.3</v>
      </c>
      <c r="F6" s="25">
        <v>7</v>
      </c>
      <c r="G6" s="25">
        <v>7.9</v>
      </c>
      <c r="H6" s="25">
        <v>7.9</v>
      </c>
      <c r="I6" s="26">
        <f>SUM(E6:H6)</f>
        <v>32.1</v>
      </c>
      <c r="J6" s="24">
        <f>SUM(I6/4)</f>
        <v>8.025</v>
      </c>
      <c r="K6" s="53">
        <v>1</v>
      </c>
      <c r="L6" s="56"/>
    </row>
    <row r="7" spans="1:12" ht="25.5">
      <c r="A7" s="7" t="s">
        <v>96</v>
      </c>
      <c r="B7" s="8">
        <v>2000</v>
      </c>
      <c r="C7" s="9" t="s">
        <v>13</v>
      </c>
      <c r="D7" s="8" t="s">
        <v>18</v>
      </c>
      <c r="E7" s="25">
        <v>8.7</v>
      </c>
      <c r="F7" s="25">
        <v>6.7</v>
      </c>
      <c r="G7" s="25">
        <v>7.1</v>
      </c>
      <c r="H7" s="25">
        <v>7.4</v>
      </c>
      <c r="I7" s="26">
        <f>SUM(E7:H7)</f>
        <v>29.9</v>
      </c>
      <c r="J7" s="24">
        <f>SUM(I7/4)</f>
        <v>7.475</v>
      </c>
      <c r="K7" s="53">
        <v>2</v>
      </c>
      <c r="L7" s="56"/>
    </row>
    <row r="8" spans="1:12" ht="25.5">
      <c r="A8" s="13" t="s">
        <v>74</v>
      </c>
      <c r="B8" s="14">
        <v>2000</v>
      </c>
      <c r="C8" s="9" t="s">
        <v>13</v>
      </c>
      <c r="D8" s="14" t="s">
        <v>77</v>
      </c>
      <c r="E8" s="25">
        <v>9.2</v>
      </c>
      <c r="F8" s="25">
        <v>8.3</v>
      </c>
      <c r="G8" s="25">
        <v>8.7</v>
      </c>
      <c r="H8" s="25">
        <v>8.9</v>
      </c>
      <c r="I8" s="11">
        <f aca="true" t="shared" si="0" ref="I8:I14">SUM(E8:H8)</f>
        <v>35.1</v>
      </c>
      <c r="J8" s="24">
        <f aca="true" t="shared" si="1" ref="J8:J14">SUM(I8/4)</f>
        <v>8.775</v>
      </c>
      <c r="K8" s="53">
        <v>1</v>
      </c>
      <c r="L8" s="56" t="s">
        <v>160</v>
      </c>
    </row>
    <row r="9" spans="1:12" ht="25.5">
      <c r="A9" s="7" t="s">
        <v>69</v>
      </c>
      <c r="B9" s="8">
        <v>1999</v>
      </c>
      <c r="C9" s="9" t="s">
        <v>64</v>
      </c>
      <c r="D9" s="8" t="s">
        <v>18</v>
      </c>
      <c r="E9" s="25">
        <v>9.2</v>
      </c>
      <c r="F9" s="25">
        <v>8.6</v>
      </c>
      <c r="G9" s="25">
        <v>7.8</v>
      </c>
      <c r="H9" s="25">
        <v>8.6</v>
      </c>
      <c r="I9" s="11">
        <f t="shared" si="0"/>
        <v>34.199999999999996</v>
      </c>
      <c r="J9" s="24">
        <f t="shared" si="1"/>
        <v>8.549999999999999</v>
      </c>
      <c r="K9" s="53">
        <v>2</v>
      </c>
      <c r="L9" s="56" t="s">
        <v>160</v>
      </c>
    </row>
    <row r="10" spans="1:12" ht="25.5">
      <c r="A10" s="13" t="s">
        <v>72</v>
      </c>
      <c r="B10" s="14">
        <v>1999</v>
      </c>
      <c r="C10" s="15" t="s">
        <v>64</v>
      </c>
      <c r="D10" s="14" t="s">
        <v>77</v>
      </c>
      <c r="E10" s="25">
        <v>8.5</v>
      </c>
      <c r="F10" s="25">
        <v>8.1</v>
      </c>
      <c r="G10" s="25">
        <v>9.1</v>
      </c>
      <c r="H10" s="25">
        <v>7.8</v>
      </c>
      <c r="I10" s="11">
        <f t="shared" si="0"/>
        <v>33.5</v>
      </c>
      <c r="J10" s="24">
        <f t="shared" si="1"/>
        <v>8.375</v>
      </c>
      <c r="K10" s="53">
        <v>3</v>
      </c>
      <c r="L10" s="56" t="s">
        <v>160</v>
      </c>
    </row>
    <row r="11" spans="1:12" ht="25.5">
      <c r="A11" s="13" t="s">
        <v>70</v>
      </c>
      <c r="B11" s="14">
        <v>1999</v>
      </c>
      <c r="C11" s="15" t="s">
        <v>64</v>
      </c>
      <c r="D11" s="14" t="s">
        <v>77</v>
      </c>
      <c r="E11" s="22">
        <v>8.85</v>
      </c>
      <c r="F11" s="25">
        <v>8.1</v>
      </c>
      <c r="G11" s="25">
        <v>9.1</v>
      </c>
      <c r="H11" s="25">
        <v>7.3</v>
      </c>
      <c r="I11" s="11">
        <f t="shared" si="0"/>
        <v>33.349999999999994</v>
      </c>
      <c r="J11" s="24">
        <f t="shared" si="1"/>
        <v>8.337499999999999</v>
      </c>
      <c r="K11" s="54">
        <v>4</v>
      </c>
      <c r="L11" s="56" t="s">
        <v>160</v>
      </c>
    </row>
    <row r="12" spans="1:12" ht="25.5">
      <c r="A12" s="13" t="s">
        <v>73</v>
      </c>
      <c r="B12" s="14">
        <v>2000</v>
      </c>
      <c r="C12" s="15" t="s">
        <v>76</v>
      </c>
      <c r="D12" s="14" t="s">
        <v>77</v>
      </c>
      <c r="E12" s="25">
        <v>8.8</v>
      </c>
      <c r="F12" s="25">
        <v>8.2</v>
      </c>
      <c r="G12" s="25">
        <v>8.6</v>
      </c>
      <c r="H12" s="25">
        <v>7.6</v>
      </c>
      <c r="I12" s="11">
        <f t="shared" si="0"/>
        <v>33.2</v>
      </c>
      <c r="J12" s="24">
        <f t="shared" si="1"/>
        <v>8.3</v>
      </c>
      <c r="K12" s="54">
        <v>5</v>
      </c>
      <c r="L12" s="56" t="s">
        <v>160</v>
      </c>
    </row>
    <row r="13" spans="1:12" ht="25.5">
      <c r="A13" s="13" t="s">
        <v>71</v>
      </c>
      <c r="B13" s="14">
        <v>1999</v>
      </c>
      <c r="C13" s="15" t="s">
        <v>64</v>
      </c>
      <c r="D13" s="14" t="s">
        <v>77</v>
      </c>
      <c r="E13" s="22">
        <v>8.85</v>
      </c>
      <c r="F13" s="25">
        <v>7</v>
      </c>
      <c r="G13" s="25">
        <v>8.7</v>
      </c>
      <c r="H13" s="25">
        <v>7.9</v>
      </c>
      <c r="I13" s="11">
        <f t="shared" si="0"/>
        <v>32.449999999999996</v>
      </c>
      <c r="J13" s="24">
        <f t="shared" si="1"/>
        <v>8.112499999999999</v>
      </c>
      <c r="K13" s="54">
        <v>6</v>
      </c>
      <c r="L13" s="56" t="s">
        <v>160</v>
      </c>
    </row>
    <row r="14" spans="1:12" ht="25.5">
      <c r="A14" s="13" t="s">
        <v>75</v>
      </c>
      <c r="B14" s="14">
        <v>2000</v>
      </c>
      <c r="C14" s="9" t="s">
        <v>13</v>
      </c>
      <c r="D14" s="14" t="s">
        <v>77</v>
      </c>
      <c r="E14" s="25">
        <v>8.9</v>
      </c>
      <c r="F14" s="25">
        <v>7</v>
      </c>
      <c r="G14" s="25">
        <v>8.3</v>
      </c>
      <c r="H14" s="25">
        <v>6.2</v>
      </c>
      <c r="I14" s="11">
        <f t="shared" si="0"/>
        <v>30.400000000000002</v>
      </c>
      <c r="J14" s="24">
        <f t="shared" si="1"/>
        <v>7.6000000000000005</v>
      </c>
      <c r="K14" s="54">
        <v>7</v>
      </c>
      <c r="L14" s="56"/>
    </row>
    <row r="15" spans="1:12" ht="25.5">
      <c r="A15" s="13" t="s">
        <v>83</v>
      </c>
      <c r="B15" s="14">
        <v>2001</v>
      </c>
      <c r="C15" s="15" t="s">
        <v>76</v>
      </c>
      <c r="D15" s="14" t="s">
        <v>22</v>
      </c>
      <c r="E15" s="25">
        <v>9.4</v>
      </c>
      <c r="F15" s="25">
        <v>8.6</v>
      </c>
      <c r="G15" s="25">
        <v>9</v>
      </c>
      <c r="H15" s="25">
        <v>9.1</v>
      </c>
      <c r="I15" s="11">
        <f aca="true" t="shared" si="2" ref="I15:I26">SUM(E15:H15)</f>
        <v>36.1</v>
      </c>
      <c r="J15" s="24">
        <f aca="true" t="shared" si="3" ref="J15:J26">SUM(I15/4)</f>
        <v>9.025</v>
      </c>
      <c r="K15" s="59" t="s">
        <v>158</v>
      </c>
      <c r="L15" s="56" t="s">
        <v>160</v>
      </c>
    </row>
    <row r="16" spans="1:12" ht="25.5">
      <c r="A16" s="13" t="s">
        <v>82</v>
      </c>
      <c r="B16" s="14">
        <v>2001</v>
      </c>
      <c r="C16" s="15" t="s">
        <v>76</v>
      </c>
      <c r="D16" s="14" t="s">
        <v>22</v>
      </c>
      <c r="E16" s="25">
        <v>9.4</v>
      </c>
      <c r="F16" s="25">
        <v>9.2</v>
      </c>
      <c r="G16" s="25">
        <v>8.3</v>
      </c>
      <c r="H16" s="25">
        <v>9.2</v>
      </c>
      <c r="I16" s="11">
        <f t="shared" si="2"/>
        <v>36.1</v>
      </c>
      <c r="J16" s="24">
        <f t="shared" si="3"/>
        <v>9.025</v>
      </c>
      <c r="K16" s="59" t="s">
        <v>158</v>
      </c>
      <c r="L16" s="56" t="s">
        <v>160</v>
      </c>
    </row>
    <row r="17" spans="1:12" ht="25.5">
      <c r="A17" s="13" t="s">
        <v>88</v>
      </c>
      <c r="B17" s="14">
        <v>2001</v>
      </c>
      <c r="C17" s="15" t="s">
        <v>76</v>
      </c>
      <c r="D17" s="14" t="s">
        <v>22</v>
      </c>
      <c r="E17" s="25">
        <v>9</v>
      </c>
      <c r="F17" s="25">
        <v>8</v>
      </c>
      <c r="G17" s="25">
        <v>8.7</v>
      </c>
      <c r="H17" s="25">
        <v>8.5</v>
      </c>
      <c r="I17" s="11">
        <f t="shared" si="2"/>
        <v>34.2</v>
      </c>
      <c r="J17" s="24">
        <f t="shared" si="3"/>
        <v>8.55</v>
      </c>
      <c r="K17" s="59" t="s">
        <v>159</v>
      </c>
      <c r="L17" s="56" t="s">
        <v>160</v>
      </c>
    </row>
    <row r="18" spans="1:12" ht="25.5">
      <c r="A18" s="13" t="s">
        <v>87</v>
      </c>
      <c r="B18" s="14">
        <v>2001</v>
      </c>
      <c r="C18" s="15" t="s">
        <v>76</v>
      </c>
      <c r="D18" s="14" t="s">
        <v>22</v>
      </c>
      <c r="E18" s="25">
        <v>9.1</v>
      </c>
      <c r="F18" s="25">
        <v>8.4</v>
      </c>
      <c r="G18" s="25">
        <v>7.9</v>
      </c>
      <c r="H18" s="25">
        <v>8.8</v>
      </c>
      <c r="I18" s="11">
        <f t="shared" si="2"/>
        <v>34.2</v>
      </c>
      <c r="J18" s="24">
        <f t="shared" si="3"/>
        <v>8.55</v>
      </c>
      <c r="K18" s="59" t="s">
        <v>159</v>
      </c>
      <c r="L18" s="56" t="s">
        <v>160</v>
      </c>
    </row>
    <row r="19" spans="1:12" ht="25.5">
      <c r="A19" s="13" t="s">
        <v>86</v>
      </c>
      <c r="B19" s="14">
        <v>2001</v>
      </c>
      <c r="C19" s="15" t="s">
        <v>76</v>
      </c>
      <c r="D19" s="14" t="s">
        <v>22</v>
      </c>
      <c r="E19" s="25">
        <v>9</v>
      </c>
      <c r="F19" s="25">
        <v>8.2</v>
      </c>
      <c r="G19" s="25">
        <v>7.7</v>
      </c>
      <c r="H19" s="25">
        <v>9</v>
      </c>
      <c r="I19" s="11">
        <f t="shared" si="2"/>
        <v>33.9</v>
      </c>
      <c r="J19" s="24">
        <f t="shared" si="3"/>
        <v>8.475</v>
      </c>
      <c r="K19" s="54">
        <v>5</v>
      </c>
      <c r="L19" s="56" t="s">
        <v>160</v>
      </c>
    </row>
    <row r="20" spans="1:12" ht="25.5">
      <c r="A20" s="13" t="s">
        <v>78</v>
      </c>
      <c r="B20" s="14">
        <v>2000</v>
      </c>
      <c r="C20" s="15" t="s">
        <v>76</v>
      </c>
      <c r="D20" s="14" t="s">
        <v>22</v>
      </c>
      <c r="E20" s="25">
        <v>9.1</v>
      </c>
      <c r="F20" s="25">
        <v>8.6</v>
      </c>
      <c r="G20" s="25">
        <v>7.2</v>
      </c>
      <c r="H20" s="25">
        <v>8.8</v>
      </c>
      <c r="I20" s="11">
        <f t="shared" si="2"/>
        <v>33.7</v>
      </c>
      <c r="J20" s="24">
        <f t="shared" si="3"/>
        <v>8.425</v>
      </c>
      <c r="K20" s="54">
        <v>6</v>
      </c>
      <c r="L20" s="56" t="s">
        <v>160</v>
      </c>
    </row>
    <row r="21" spans="1:12" ht="25.5">
      <c r="A21" s="13" t="s">
        <v>84</v>
      </c>
      <c r="B21" s="14">
        <v>2001</v>
      </c>
      <c r="C21" s="15" t="s">
        <v>76</v>
      </c>
      <c r="D21" s="14" t="s">
        <v>22</v>
      </c>
      <c r="E21" s="25">
        <v>8.3</v>
      </c>
      <c r="F21" s="25">
        <v>7.5</v>
      </c>
      <c r="G21" s="25">
        <v>8.8</v>
      </c>
      <c r="H21" s="25">
        <v>9</v>
      </c>
      <c r="I21" s="11">
        <f t="shared" si="2"/>
        <v>33.6</v>
      </c>
      <c r="J21" s="24">
        <f t="shared" si="3"/>
        <v>8.4</v>
      </c>
      <c r="K21" s="54">
        <v>7</v>
      </c>
      <c r="L21" s="56" t="s">
        <v>160</v>
      </c>
    </row>
    <row r="22" spans="1:12" ht="25.5">
      <c r="A22" s="13" t="s">
        <v>85</v>
      </c>
      <c r="B22" s="14">
        <v>2001</v>
      </c>
      <c r="C22" s="15" t="s">
        <v>76</v>
      </c>
      <c r="D22" s="14" t="s">
        <v>22</v>
      </c>
      <c r="E22" s="25">
        <v>8.5</v>
      </c>
      <c r="F22" s="25">
        <v>6.6</v>
      </c>
      <c r="G22" s="25">
        <v>8.8</v>
      </c>
      <c r="H22" s="25">
        <v>8.7</v>
      </c>
      <c r="I22" s="11">
        <f t="shared" si="2"/>
        <v>32.599999999999994</v>
      </c>
      <c r="J22" s="24">
        <f t="shared" si="3"/>
        <v>8.149999999999999</v>
      </c>
      <c r="K22" s="54">
        <v>8</v>
      </c>
      <c r="L22" s="56" t="s">
        <v>160</v>
      </c>
    </row>
    <row r="23" spans="1:12" ht="25.5">
      <c r="A23" s="13" t="s">
        <v>80</v>
      </c>
      <c r="B23" s="14">
        <v>1999</v>
      </c>
      <c r="C23" s="15" t="s">
        <v>64</v>
      </c>
      <c r="D23" s="14" t="s">
        <v>22</v>
      </c>
      <c r="E23" s="25">
        <v>9.2</v>
      </c>
      <c r="F23" s="25">
        <v>6</v>
      </c>
      <c r="G23" s="25">
        <v>7.9</v>
      </c>
      <c r="H23" s="25">
        <v>8.8</v>
      </c>
      <c r="I23" s="11">
        <f t="shared" si="2"/>
        <v>31.900000000000002</v>
      </c>
      <c r="J23" s="24">
        <f t="shared" si="3"/>
        <v>7.9750000000000005</v>
      </c>
      <c r="K23" s="54">
        <v>9</v>
      </c>
      <c r="L23" s="56"/>
    </row>
    <row r="24" spans="1:12" ht="25.5">
      <c r="A24" s="13" t="s">
        <v>91</v>
      </c>
      <c r="B24" s="14">
        <v>2001</v>
      </c>
      <c r="C24" s="15" t="s">
        <v>92</v>
      </c>
      <c r="D24" s="14" t="s">
        <v>22</v>
      </c>
      <c r="E24" s="25">
        <v>9</v>
      </c>
      <c r="F24" s="25">
        <v>6.8</v>
      </c>
      <c r="G24" s="25">
        <v>7</v>
      </c>
      <c r="H24" s="25">
        <v>8.7</v>
      </c>
      <c r="I24" s="11">
        <f t="shared" si="2"/>
        <v>31.5</v>
      </c>
      <c r="J24" s="24">
        <f t="shared" si="3"/>
        <v>7.875</v>
      </c>
      <c r="K24" s="54">
        <v>10</v>
      </c>
      <c r="L24" s="56"/>
    </row>
    <row r="25" spans="1:12" ht="25.5">
      <c r="A25" s="13" t="s">
        <v>81</v>
      </c>
      <c r="B25" s="14">
        <v>1999</v>
      </c>
      <c r="C25" s="15" t="s">
        <v>64</v>
      </c>
      <c r="D25" s="14" t="s">
        <v>22</v>
      </c>
      <c r="E25" s="25">
        <v>9.1</v>
      </c>
      <c r="F25" s="25">
        <v>7</v>
      </c>
      <c r="G25" s="25">
        <v>6.7</v>
      </c>
      <c r="H25" s="25">
        <v>8.5</v>
      </c>
      <c r="I25" s="11">
        <f t="shared" si="2"/>
        <v>31.3</v>
      </c>
      <c r="J25" s="24">
        <f t="shared" si="3"/>
        <v>7.825</v>
      </c>
      <c r="K25" s="54">
        <v>11</v>
      </c>
      <c r="L25" s="56"/>
    </row>
    <row r="26" spans="1:12" ht="25.5">
      <c r="A26" s="13" t="s">
        <v>79</v>
      </c>
      <c r="B26" s="14">
        <v>2000</v>
      </c>
      <c r="C26" s="15" t="s">
        <v>76</v>
      </c>
      <c r="D26" s="14" t="s">
        <v>22</v>
      </c>
      <c r="E26" s="25">
        <v>9</v>
      </c>
      <c r="F26" s="25">
        <v>6.5</v>
      </c>
      <c r="G26" s="25">
        <v>7</v>
      </c>
      <c r="H26" s="25">
        <v>8.5</v>
      </c>
      <c r="I26" s="11">
        <f t="shared" si="2"/>
        <v>31</v>
      </c>
      <c r="J26" s="24">
        <f t="shared" si="3"/>
        <v>7.75</v>
      </c>
      <c r="K26" s="54">
        <v>12</v>
      </c>
      <c r="L26" s="56"/>
    </row>
    <row r="27" spans="1:12" ht="25.5">
      <c r="A27" s="13" t="s">
        <v>93</v>
      </c>
      <c r="B27" s="14">
        <v>2002</v>
      </c>
      <c r="C27" s="15" t="s">
        <v>76</v>
      </c>
      <c r="D27" s="14" t="s">
        <v>53</v>
      </c>
      <c r="E27" s="25">
        <v>8.4</v>
      </c>
      <c r="F27" s="25">
        <v>8.9</v>
      </c>
      <c r="G27" s="25">
        <v>8.2</v>
      </c>
      <c r="H27" s="25">
        <v>9</v>
      </c>
      <c r="I27" s="11">
        <f aca="true" t="shared" si="4" ref="I27:I32">SUM(E27:H27)</f>
        <v>34.5</v>
      </c>
      <c r="J27" s="24">
        <f aca="true" t="shared" si="5" ref="J27:J32">SUM(I27/4)</f>
        <v>8.625</v>
      </c>
      <c r="K27" s="53">
        <v>1</v>
      </c>
      <c r="L27" s="56" t="s">
        <v>160</v>
      </c>
    </row>
    <row r="28" spans="1:12" ht="25.5">
      <c r="A28" s="13" t="s">
        <v>89</v>
      </c>
      <c r="B28" s="14">
        <v>2001</v>
      </c>
      <c r="C28" s="15" t="s">
        <v>76</v>
      </c>
      <c r="D28" s="14" t="s">
        <v>53</v>
      </c>
      <c r="E28" s="25">
        <v>8.2</v>
      </c>
      <c r="F28" s="25">
        <v>8.1</v>
      </c>
      <c r="G28" s="25">
        <v>8.6</v>
      </c>
      <c r="H28" s="25">
        <v>8.9</v>
      </c>
      <c r="I28" s="11">
        <f t="shared" si="4"/>
        <v>33.8</v>
      </c>
      <c r="J28" s="24">
        <f t="shared" si="5"/>
        <v>8.45</v>
      </c>
      <c r="K28" s="53">
        <v>2</v>
      </c>
      <c r="L28" s="56" t="s">
        <v>160</v>
      </c>
    </row>
    <row r="29" spans="1:12" ht="25.5">
      <c r="A29" s="13" t="s">
        <v>94</v>
      </c>
      <c r="B29" s="14">
        <v>2001</v>
      </c>
      <c r="C29" s="15" t="s">
        <v>76</v>
      </c>
      <c r="D29" s="14" t="s">
        <v>53</v>
      </c>
      <c r="E29" s="25">
        <v>8.6</v>
      </c>
      <c r="F29" s="25">
        <v>7.9</v>
      </c>
      <c r="G29" s="25">
        <v>7.5</v>
      </c>
      <c r="H29" s="25">
        <v>8.5</v>
      </c>
      <c r="I29" s="11">
        <f t="shared" si="4"/>
        <v>32.5</v>
      </c>
      <c r="J29" s="24">
        <f t="shared" si="5"/>
        <v>8.125</v>
      </c>
      <c r="K29" s="53">
        <v>3</v>
      </c>
      <c r="L29" s="56" t="s">
        <v>160</v>
      </c>
    </row>
    <row r="30" spans="1:12" ht="25.5">
      <c r="A30" s="13" t="s">
        <v>90</v>
      </c>
      <c r="B30" s="14">
        <v>2001</v>
      </c>
      <c r="C30" s="15" t="s">
        <v>76</v>
      </c>
      <c r="D30" s="14" t="s">
        <v>53</v>
      </c>
      <c r="E30" s="25">
        <v>8.1</v>
      </c>
      <c r="F30" s="25">
        <v>6.5</v>
      </c>
      <c r="G30" s="25">
        <v>8.1</v>
      </c>
      <c r="H30" s="25">
        <v>8.4</v>
      </c>
      <c r="I30" s="11">
        <f t="shared" si="4"/>
        <v>31.1</v>
      </c>
      <c r="J30" s="24">
        <f t="shared" si="5"/>
        <v>7.775</v>
      </c>
      <c r="K30" s="54">
        <v>4</v>
      </c>
      <c r="L30" s="56"/>
    </row>
    <row r="31" spans="1:12" ht="25.5">
      <c r="A31" s="13" t="s">
        <v>98</v>
      </c>
      <c r="B31" s="14">
        <v>2001</v>
      </c>
      <c r="C31" s="15" t="s">
        <v>76</v>
      </c>
      <c r="D31" s="14" t="s">
        <v>53</v>
      </c>
      <c r="E31" s="25">
        <v>7.4</v>
      </c>
      <c r="F31" s="25">
        <v>6</v>
      </c>
      <c r="G31" s="25">
        <v>7.5</v>
      </c>
      <c r="H31" s="25">
        <v>8.4</v>
      </c>
      <c r="I31" s="11">
        <f t="shared" si="4"/>
        <v>29.299999999999997</v>
      </c>
      <c r="J31" s="24">
        <f t="shared" si="5"/>
        <v>7.324999999999999</v>
      </c>
      <c r="K31" s="54">
        <v>5</v>
      </c>
      <c r="L31" s="56"/>
    </row>
    <row r="32" spans="1:12" ht="25.5">
      <c r="A32" s="13" t="s">
        <v>95</v>
      </c>
      <c r="B32" s="14">
        <v>2002</v>
      </c>
      <c r="C32" s="15" t="s">
        <v>76</v>
      </c>
      <c r="D32" s="14" t="s">
        <v>53</v>
      </c>
      <c r="E32" s="25">
        <v>7.6</v>
      </c>
      <c r="F32" s="25">
        <v>7.4</v>
      </c>
      <c r="G32" s="25">
        <v>5.6</v>
      </c>
      <c r="H32" s="25">
        <v>8.3</v>
      </c>
      <c r="I32" s="11">
        <f t="shared" si="4"/>
        <v>28.900000000000002</v>
      </c>
      <c r="J32" s="24">
        <f t="shared" si="5"/>
        <v>7.2250000000000005</v>
      </c>
      <c r="K32" s="54">
        <v>6</v>
      </c>
      <c r="L32" s="56"/>
    </row>
    <row r="34" spans="1:12" ht="15">
      <c r="A34" s="37" t="s">
        <v>58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6" ht="12.75">
      <c r="A36" t="s">
        <v>202</v>
      </c>
    </row>
    <row r="37" ht="12.75">
      <c r="A37" t="s">
        <v>198</v>
      </c>
    </row>
    <row r="38" ht="12.75">
      <c r="A38" t="s">
        <v>199</v>
      </c>
    </row>
    <row r="39" ht="12.75">
      <c r="A39" t="s">
        <v>200</v>
      </c>
    </row>
    <row r="40" ht="12.75">
      <c r="A40" t="s">
        <v>201</v>
      </c>
    </row>
  </sheetData>
  <mergeCells count="2">
    <mergeCell ref="A34:L34"/>
    <mergeCell ref="A1:L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E63"/>
  <sheetViews>
    <sheetView workbookViewId="0" topLeftCell="A1">
      <selection activeCell="Q14" sqref="Q14"/>
    </sheetView>
  </sheetViews>
  <sheetFormatPr defaultColWidth="9.140625" defaultRowHeight="12.75"/>
  <cols>
    <col min="1" max="1" width="13.7109375" style="0" customWidth="1"/>
    <col min="2" max="22" width="6.8515625" style="0" customWidth="1"/>
    <col min="23" max="31" width="5.8515625" style="0" customWidth="1"/>
  </cols>
  <sheetData>
    <row r="1" spans="1:25" ht="15.75">
      <c r="A1" s="39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40" t="s">
        <v>122</v>
      </c>
      <c r="U1" s="40"/>
      <c r="V1" s="40"/>
      <c r="W1" s="43"/>
      <c r="X1" s="43"/>
      <c r="Y1" s="43"/>
    </row>
    <row r="2" ht="15.75">
      <c r="A2" s="17" t="s">
        <v>127</v>
      </c>
    </row>
    <row r="3" spans="1:31" ht="21" customHeight="1">
      <c r="A3" s="41" t="s">
        <v>138</v>
      </c>
      <c r="B3" s="41" t="s">
        <v>139</v>
      </c>
      <c r="C3" s="41"/>
      <c r="D3" s="41" t="s">
        <v>101</v>
      </c>
      <c r="E3" s="41"/>
      <c r="F3" s="41" t="s">
        <v>102</v>
      </c>
      <c r="G3" s="41"/>
      <c r="H3" s="41" t="s">
        <v>140</v>
      </c>
      <c r="I3" s="41"/>
      <c r="J3" s="41" t="s">
        <v>141</v>
      </c>
      <c r="K3" s="41"/>
      <c r="L3" s="41" t="s">
        <v>142</v>
      </c>
      <c r="M3" s="41"/>
      <c r="N3" s="41" t="s">
        <v>143</v>
      </c>
      <c r="O3" s="41"/>
      <c r="P3" s="41" t="s">
        <v>144</v>
      </c>
      <c r="Q3" s="41"/>
      <c r="R3" s="41" t="s">
        <v>116</v>
      </c>
      <c r="S3" s="41"/>
      <c r="T3" s="41"/>
      <c r="U3" s="41"/>
      <c r="V3" s="41"/>
      <c r="W3" s="41"/>
      <c r="X3" s="41"/>
      <c r="Y3" s="41"/>
      <c r="Z3" s="41" t="s">
        <v>145</v>
      </c>
      <c r="AA3" s="41"/>
      <c r="AB3" s="41" t="s">
        <v>115</v>
      </c>
      <c r="AC3" s="41"/>
      <c r="AD3" s="41" t="s">
        <v>8</v>
      </c>
      <c r="AE3" s="41" t="s">
        <v>9</v>
      </c>
    </row>
    <row r="4" spans="1:31" ht="35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21" t="s">
        <v>110</v>
      </c>
      <c r="S4" s="21" t="s">
        <v>109</v>
      </c>
      <c r="T4" s="44" t="s">
        <v>108</v>
      </c>
      <c r="U4" s="44"/>
      <c r="V4" s="44" t="s">
        <v>111</v>
      </c>
      <c r="W4" s="44"/>
      <c r="X4" s="21"/>
      <c r="Y4" s="21"/>
      <c r="Z4" s="41"/>
      <c r="AA4" s="41"/>
      <c r="AB4" s="41"/>
      <c r="AC4" s="41"/>
      <c r="AD4" s="41"/>
      <c r="AE4" s="41"/>
    </row>
    <row r="5" spans="1:31" ht="12.75">
      <c r="A5" s="42"/>
      <c r="B5" s="5" t="s">
        <v>120</v>
      </c>
      <c r="C5" s="5" t="s">
        <v>121</v>
      </c>
      <c r="D5" s="5" t="s">
        <v>120</v>
      </c>
      <c r="E5" s="5" t="s">
        <v>121</v>
      </c>
      <c r="F5" s="5" t="s">
        <v>120</v>
      </c>
      <c r="G5" s="5" t="s">
        <v>121</v>
      </c>
      <c r="H5" s="5" t="s">
        <v>120</v>
      </c>
      <c r="I5" s="5" t="s">
        <v>121</v>
      </c>
      <c r="J5" s="5" t="s">
        <v>120</v>
      </c>
      <c r="K5" s="5" t="s">
        <v>121</v>
      </c>
      <c r="L5" s="5" t="s">
        <v>120</v>
      </c>
      <c r="M5" s="5" t="s">
        <v>121</v>
      </c>
      <c r="N5" s="5" t="s">
        <v>120</v>
      </c>
      <c r="O5" s="5" t="s">
        <v>121</v>
      </c>
      <c r="P5" s="5" t="s">
        <v>120</v>
      </c>
      <c r="Q5" s="5" t="s">
        <v>121</v>
      </c>
      <c r="R5" s="5" t="s">
        <v>123</v>
      </c>
      <c r="S5" s="5" t="s">
        <v>123</v>
      </c>
      <c r="T5" s="5" t="s">
        <v>123</v>
      </c>
      <c r="U5" s="5" t="s">
        <v>123</v>
      </c>
      <c r="V5" s="5" t="s">
        <v>123</v>
      </c>
      <c r="W5" s="5" t="s">
        <v>123</v>
      </c>
      <c r="X5" s="5" t="s">
        <v>120</v>
      </c>
      <c r="Y5" s="5" t="s">
        <v>121</v>
      </c>
      <c r="Z5" s="5" t="s">
        <v>120</v>
      </c>
      <c r="AA5" s="5" t="s">
        <v>121</v>
      </c>
      <c r="AB5" s="5" t="s">
        <v>120</v>
      </c>
      <c r="AC5" s="5" t="s">
        <v>121</v>
      </c>
      <c r="AD5" s="42"/>
      <c r="AE5" s="42"/>
    </row>
    <row r="6" spans="1:31" ht="25.5" customHeight="1">
      <c r="A6" s="7" t="s">
        <v>15</v>
      </c>
      <c r="B6" s="25">
        <v>3.6</v>
      </c>
      <c r="C6" s="25">
        <v>9</v>
      </c>
      <c r="D6" s="23" t="s">
        <v>178</v>
      </c>
      <c r="E6" s="25">
        <v>8.1</v>
      </c>
      <c r="F6" s="25">
        <v>7.9</v>
      </c>
      <c r="G6" s="25">
        <v>10</v>
      </c>
      <c r="H6" s="23" t="s">
        <v>182</v>
      </c>
      <c r="I6" s="25">
        <v>10</v>
      </c>
      <c r="J6" s="23" t="s">
        <v>185</v>
      </c>
      <c r="K6" s="25">
        <v>10</v>
      </c>
      <c r="L6" s="23" t="s">
        <v>188</v>
      </c>
      <c r="M6" s="25">
        <v>10</v>
      </c>
      <c r="N6" s="23" t="s">
        <v>191</v>
      </c>
      <c r="O6" s="25">
        <v>10</v>
      </c>
      <c r="P6" s="8">
        <v>8</v>
      </c>
      <c r="Q6" s="25">
        <v>10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f aca="true" t="shared" si="0" ref="X6:X17">SUM(R6+S6+T6+U6+V6+W6)</f>
        <v>0</v>
      </c>
      <c r="Y6" s="25">
        <v>10</v>
      </c>
      <c r="Z6" s="8">
        <v>41</v>
      </c>
      <c r="AA6" s="25">
        <v>10</v>
      </c>
      <c r="AB6" s="8">
        <v>60</v>
      </c>
      <c r="AC6" s="25">
        <v>10</v>
      </c>
      <c r="AD6" s="8">
        <f aca="true" t="shared" si="1" ref="AD6:AD17">SUM(C6+E6+G6+I6+K6+M6+O6+Q6+Y6+AA6+AC6)</f>
        <v>107.1</v>
      </c>
      <c r="AE6" s="22">
        <f aca="true" t="shared" si="2" ref="AE6:AE17">SUM(AD6/11)</f>
        <v>9.736363636363636</v>
      </c>
    </row>
    <row r="7" spans="1:31" ht="25.5" customHeight="1">
      <c r="A7" s="7" t="s">
        <v>12</v>
      </c>
      <c r="B7" s="25">
        <v>3.5</v>
      </c>
      <c r="C7" s="25">
        <v>9.5</v>
      </c>
      <c r="D7" s="23" t="s">
        <v>177</v>
      </c>
      <c r="E7" s="25">
        <v>6.6</v>
      </c>
      <c r="F7" s="25">
        <v>7.1</v>
      </c>
      <c r="G7" s="25">
        <v>10</v>
      </c>
      <c r="H7" s="23" t="s">
        <v>182</v>
      </c>
      <c r="I7" s="25">
        <v>10</v>
      </c>
      <c r="J7" s="23" t="s">
        <v>185</v>
      </c>
      <c r="K7" s="25">
        <v>10</v>
      </c>
      <c r="L7" s="23" t="s">
        <v>188</v>
      </c>
      <c r="M7" s="25">
        <v>10</v>
      </c>
      <c r="N7" s="23" t="s">
        <v>191</v>
      </c>
      <c r="O7" s="25">
        <v>10</v>
      </c>
      <c r="P7" s="8">
        <v>8</v>
      </c>
      <c r="Q7" s="25">
        <v>10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f t="shared" si="0"/>
        <v>0</v>
      </c>
      <c r="Y7" s="25">
        <v>10</v>
      </c>
      <c r="Z7" s="8">
        <v>41</v>
      </c>
      <c r="AA7" s="25">
        <v>10</v>
      </c>
      <c r="AB7" s="8">
        <v>60</v>
      </c>
      <c r="AC7" s="25">
        <v>10</v>
      </c>
      <c r="AD7" s="8">
        <f t="shared" si="1"/>
        <v>106.1</v>
      </c>
      <c r="AE7" s="22">
        <f t="shared" si="2"/>
        <v>9.645454545454545</v>
      </c>
    </row>
    <row r="8" spans="1:31" ht="25.5" customHeight="1">
      <c r="A8" s="7" t="s">
        <v>16</v>
      </c>
      <c r="B8" s="25">
        <v>3.7</v>
      </c>
      <c r="C8" s="25">
        <v>8.5</v>
      </c>
      <c r="D8" s="23" t="s">
        <v>179</v>
      </c>
      <c r="E8" s="25">
        <v>7.1</v>
      </c>
      <c r="F8" s="25">
        <v>8.7</v>
      </c>
      <c r="G8" s="25">
        <v>10</v>
      </c>
      <c r="H8" s="23" t="s">
        <v>182</v>
      </c>
      <c r="I8" s="25">
        <v>10</v>
      </c>
      <c r="J8" s="23" t="s">
        <v>185</v>
      </c>
      <c r="K8" s="25">
        <v>9.5</v>
      </c>
      <c r="L8" s="23" t="s">
        <v>188</v>
      </c>
      <c r="M8" s="25">
        <v>10</v>
      </c>
      <c r="N8" s="23" t="s">
        <v>191</v>
      </c>
      <c r="O8" s="25">
        <v>10</v>
      </c>
      <c r="P8" s="8">
        <v>8</v>
      </c>
      <c r="Q8" s="25">
        <v>10</v>
      </c>
      <c r="R8" s="25">
        <v>0</v>
      </c>
      <c r="S8" s="25">
        <v>0</v>
      </c>
      <c r="T8" s="25">
        <v>0</v>
      </c>
      <c r="U8" s="25">
        <v>0</v>
      </c>
      <c r="V8" s="25">
        <v>0.1</v>
      </c>
      <c r="W8" s="25">
        <v>0.1</v>
      </c>
      <c r="X8" s="25">
        <f t="shared" si="0"/>
        <v>0.2</v>
      </c>
      <c r="Y8" s="25">
        <v>9.7</v>
      </c>
      <c r="Z8" s="8">
        <v>40</v>
      </c>
      <c r="AA8" s="25">
        <v>10</v>
      </c>
      <c r="AB8" s="8">
        <v>60</v>
      </c>
      <c r="AC8" s="25">
        <v>10</v>
      </c>
      <c r="AD8" s="8">
        <f t="shared" si="1"/>
        <v>104.8</v>
      </c>
      <c r="AE8" s="22">
        <f t="shared" si="2"/>
        <v>9.527272727272727</v>
      </c>
    </row>
    <row r="9" spans="1:31" ht="25.5" customHeight="1">
      <c r="A9" s="7" t="s">
        <v>146</v>
      </c>
      <c r="B9" s="25">
        <v>3.6</v>
      </c>
      <c r="C9" s="25">
        <v>9</v>
      </c>
      <c r="D9" s="23" t="s">
        <v>180</v>
      </c>
      <c r="E9" s="25">
        <v>9.2</v>
      </c>
      <c r="F9" s="25">
        <v>7</v>
      </c>
      <c r="G9" s="25">
        <v>10</v>
      </c>
      <c r="H9" s="23" t="s">
        <v>182</v>
      </c>
      <c r="I9" s="25">
        <v>10</v>
      </c>
      <c r="J9" s="23" t="s">
        <v>185</v>
      </c>
      <c r="K9" s="25">
        <v>10</v>
      </c>
      <c r="L9" s="23" t="s">
        <v>188</v>
      </c>
      <c r="M9" s="25">
        <v>10</v>
      </c>
      <c r="N9" s="23" t="s">
        <v>192</v>
      </c>
      <c r="O9" s="25">
        <v>6.4</v>
      </c>
      <c r="P9" s="8">
        <v>8</v>
      </c>
      <c r="Q9" s="25">
        <v>10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f t="shared" si="0"/>
        <v>0</v>
      </c>
      <c r="Y9" s="25">
        <v>10</v>
      </c>
      <c r="Z9" s="8">
        <v>40</v>
      </c>
      <c r="AA9" s="25">
        <v>10</v>
      </c>
      <c r="AB9" s="8">
        <v>60</v>
      </c>
      <c r="AC9" s="25">
        <v>10</v>
      </c>
      <c r="AD9" s="8">
        <f t="shared" si="1"/>
        <v>104.60000000000001</v>
      </c>
      <c r="AE9" s="22">
        <f t="shared" si="2"/>
        <v>9.50909090909091</v>
      </c>
    </row>
    <row r="10" spans="1:31" ht="25.5" customHeight="1">
      <c r="A10" s="7" t="s">
        <v>17</v>
      </c>
      <c r="B10" s="25">
        <v>3.8</v>
      </c>
      <c r="C10" s="25">
        <v>8</v>
      </c>
      <c r="D10" s="23" t="s">
        <v>179</v>
      </c>
      <c r="E10" s="25">
        <v>7.1</v>
      </c>
      <c r="F10" s="25">
        <v>8.3</v>
      </c>
      <c r="G10" s="25">
        <v>10</v>
      </c>
      <c r="H10" s="23" t="s">
        <v>182</v>
      </c>
      <c r="I10" s="25">
        <v>10</v>
      </c>
      <c r="J10" s="23" t="s">
        <v>186</v>
      </c>
      <c r="K10" s="25">
        <v>9</v>
      </c>
      <c r="L10" s="23" t="s">
        <v>188</v>
      </c>
      <c r="M10" s="25">
        <v>10</v>
      </c>
      <c r="N10" s="23" t="s">
        <v>188</v>
      </c>
      <c r="O10" s="25">
        <v>5.8</v>
      </c>
      <c r="P10" s="8">
        <v>8</v>
      </c>
      <c r="Q10" s="25">
        <v>10</v>
      </c>
      <c r="R10" s="25">
        <v>0</v>
      </c>
      <c r="S10" s="25">
        <v>0</v>
      </c>
      <c r="T10" s="25">
        <v>0</v>
      </c>
      <c r="U10" s="25">
        <v>0.1</v>
      </c>
      <c r="V10" s="25">
        <v>0.1</v>
      </c>
      <c r="W10" s="25">
        <v>0</v>
      </c>
      <c r="X10" s="25">
        <f t="shared" si="0"/>
        <v>0.2</v>
      </c>
      <c r="Y10" s="25">
        <v>9.7</v>
      </c>
      <c r="Z10" s="8">
        <v>40</v>
      </c>
      <c r="AA10" s="25">
        <v>10</v>
      </c>
      <c r="AB10" s="8">
        <v>60</v>
      </c>
      <c r="AC10" s="25">
        <v>10</v>
      </c>
      <c r="AD10" s="8">
        <f t="shared" si="1"/>
        <v>99.60000000000001</v>
      </c>
      <c r="AE10" s="22">
        <f t="shared" si="2"/>
        <v>9.054545454545455</v>
      </c>
    </row>
    <row r="11" spans="1:31" ht="25.5" customHeight="1">
      <c r="A11" s="7" t="s">
        <v>175</v>
      </c>
      <c r="B11" s="25">
        <v>3.6</v>
      </c>
      <c r="C11" s="25">
        <v>9</v>
      </c>
      <c r="D11" s="23" t="s">
        <v>177</v>
      </c>
      <c r="E11" s="25">
        <v>6.6</v>
      </c>
      <c r="F11" s="25">
        <v>7.2</v>
      </c>
      <c r="G11" s="25">
        <v>10</v>
      </c>
      <c r="H11" s="23" t="s">
        <v>183</v>
      </c>
      <c r="I11" s="25">
        <v>0</v>
      </c>
      <c r="J11" s="23" t="s">
        <v>184</v>
      </c>
      <c r="K11" s="25">
        <v>2.5</v>
      </c>
      <c r="L11" s="23" t="s">
        <v>188</v>
      </c>
      <c r="M11" s="25">
        <v>10</v>
      </c>
      <c r="N11" s="23" t="s">
        <v>191</v>
      </c>
      <c r="O11" s="25">
        <v>10</v>
      </c>
      <c r="P11" s="8">
        <v>5</v>
      </c>
      <c r="Q11" s="25">
        <v>7</v>
      </c>
      <c r="R11" s="25">
        <v>0</v>
      </c>
      <c r="S11" s="25">
        <v>0.5</v>
      </c>
      <c r="T11" s="25">
        <v>0</v>
      </c>
      <c r="U11" s="25">
        <v>0.1</v>
      </c>
      <c r="V11" s="25">
        <v>0.5</v>
      </c>
      <c r="W11" s="25">
        <v>0.5</v>
      </c>
      <c r="X11" s="25">
        <f t="shared" si="0"/>
        <v>1.6</v>
      </c>
      <c r="Y11" s="25">
        <v>6.4</v>
      </c>
      <c r="Z11" s="8">
        <v>30</v>
      </c>
      <c r="AA11" s="25">
        <v>8.2</v>
      </c>
      <c r="AB11" s="8">
        <v>28</v>
      </c>
      <c r="AC11" s="25">
        <v>3.6</v>
      </c>
      <c r="AD11" s="8">
        <f t="shared" si="1"/>
        <v>73.3</v>
      </c>
      <c r="AE11" s="22">
        <f t="shared" si="2"/>
        <v>6.663636363636363</v>
      </c>
    </row>
    <row r="12" spans="1:31" ht="25.5" customHeight="1">
      <c r="A12" s="7" t="s">
        <v>52</v>
      </c>
      <c r="B12" s="25">
        <v>3.8</v>
      </c>
      <c r="C12" s="25">
        <v>8</v>
      </c>
      <c r="D12" s="23" t="s">
        <v>178</v>
      </c>
      <c r="E12" s="25">
        <v>8.1</v>
      </c>
      <c r="F12" s="25">
        <v>13.2</v>
      </c>
      <c r="G12" s="25">
        <v>3</v>
      </c>
      <c r="H12" s="23" t="s">
        <v>182</v>
      </c>
      <c r="I12" s="25">
        <v>10</v>
      </c>
      <c r="J12" s="23" t="s">
        <v>187</v>
      </c>
      <c r="K12" s="25">
        <v>1</v>
      </c>
      <c r="L12" s="23" t="s">
        <v>189</v>
      </c>
      <c r="M12" s="25">
        <v>9</v>
      </c>
      <c r="N12" s="23" t="s">
        <v>183</v>
      </c>
      <c r="O12" s="25">
        <v>0</v>
      </c>
      <c r="P12" s="8">
        <v>2</v>
      </c>
      <c r="Q12" s="25">
        <v>2</v>
      </c>
      <c r="R12" s="25">
        <v>0.1</v>
      </c>
      <c r="S12" s="25">
        <v>0</v>
      </c>
      <c r="T12" s="25">
        <v>0</v>
      </c>
      <c r="U12" s="25">
        <v>0</v>
      </c>
      <c r="V12" s="25">
        <v>0.3</v>
      </c>
      <c r="W12" s="25">
        <v>0.1</v>
      </c>
      <c r="X12" s="25">
        <f t="shared" si="0"/>
        <v>0.5</v>
      </c>
      <c r="Y12" s="25">
        <v>9.4</v>
      </c>
      <c r="Z12" s="8">
        <v>27</v>
      </c>
      <c r="AA12" s="25">
        <v>7.8</v>
      </c>
      <c r="AB12" s="8">
        <v>52</v>
      </c>
      <c r="AC12" s="25">
        <v>8.4</v>
      </c>
      <c r="AD12" s="8">
        <f t="shared" si="1"/>
        <v>66.7</v>
      </c>
      <c r="AE12" s="22">
        <f t="shared" si="2"/>
        <v>6.0636363636363635</v>
      </c>
    </row>
    <row r="13" spans="1:31" ht="25.5">
      <c r="A13" s="7" t="s">
        <v>172</v>
      </c>
      <c r="B13" s="25">
        <v>3.9</v>
      </c>
      <c r="C13" s="25">
        <v>7.5</v>
      </c>
      <c r="D13" s="23" t="s">
        <v>179</v>
      </c>
      <c r="E13" s="25">
        <v>7.1</v>
      </c>
      <c r="F13" s="25">
        <v>11.6</v>
      </c>
      <c r="G13" s="25">
        <v>6.2</v>
      </c>
      <c r="H13" s="23" t="s">
        <v>182</v>
      </c>
      <c r="I13" s="25">
        <v>10</v>
      </c>
      <c r="J13" s="23" t="s">
        <v>187</v>
      </c>
      <c r="K13" s="25">
        <v>1</v>
      </c>
      <c r="L13" s="23" t="s">
        <v>190</v>
      </c>
      <c r="M13" s="25">
        <v>3</v>
      </c>
      <c r="N13" s="23" t="s">
        <v>183</v>
      </c>
      <c r="O13" s="25">
        <v>0</v>
      </c>
      <c r="P13" s="8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0.1</v>
      </c>
      <c r="V13" s="25">
        <v>0.8</v>
      </c>
      <c r="W13" s="25">
        <v>0.5</v>
      </c>
      <c r="X13" s="25">
        <f t="shared" si="0"/>
        <v>1.4</v>
      </c>
      <c r="Y13" s="25">
        <v>7.2</v>
      </c>
      <c r="Z13" s="8">
        <v>22</v>
      </c>
      <c r="AA13" s="25">
        <v>6.8</v>
      </c>
      <c r="AB13" s="8">
        <v>0</v>
      </c>
      <c r="AC13" s="25">
        <v>0</v>
      </c>
      <c r="AD13" s="8">
        <f t="shared" si="1"/>
        <v>48.8</v>
      </c>
      <c r="AE13" s="22">
        <f t="shared" si="2"/>
        <v>4.4363636363636365</v>
      </c>
    </row>
    <row r="14" spans="1:31" ht="25.5">
      <c r="A14" s="7" t="s">
        <v>176</v>
      </c>
      <c r="B14" s="25">
        <v>3.9</v>
      </c>
      <c r="C14" s="25">
        <v>7.5</v>
      </c>
      <c r="D14" s="23" t="s">
        <v>177</v>
      </c>
      <c r="E14" s="25">
        <v>6.6</v>
      </c>
      <c r="F14" s="25">
        <v>12</v>
      </c>
      <c r="G14" s="25">
        <v>5.4</v>
      </c>
      <c r="H14" s="23" t="s">
        <v>183</v>
      </c>
      <c r="I14" s="25">
        <v>0</v>
      </c>
      <c r="J14" s="23" t="s">
        <v>187</v>
      </c>
      <c r="K14" s="25">
        <v>1</v>
      </c>
      <c r="L14" s="23" t="s">
        <v>188</v>
      </c>
      <c r="M14" s="25">
        <v>10</v>
      </c>
      <c r="N14" s="23" t="s">
        <v>193</v>
      </c>
      <c r="O14" s="25">
        <v>3</v>
      </c>
      <c r="P14" s="8">
        <v>1</v>
      </c>
      <c r="Q14" s="25">
        <v>1</v>
      </c>
      <c r="R14" s="25">
        <v>0.5</v>
      </c>
      <c r="S14" s="25">
        <v>0.5</v>
      </c>
      <c r="T14" s="25">
        <v>0.5</v>
      </c>
      <c r="U14" s="25">
        <v>0.3</v>
      </c>
      <c r="V14" s="25">
        <v>0.8</v>
      </c>
      <c r="W14" s="25">
        <v>0.5</v>
      </c>
      <c r="X14" s="25">
        <f t="shared" si="0"/>
        <v>3.1</v>
      </c>
      <c r="Y14" s="25">
        <v>2.2</v>
      </c>
      <c r="Z14" s="8">
        <v>27</v>
      </c>
      <c r="AA14" s="25">
        <v>7.8</v>
      </c>
      <c r="AB14" s="8">
        <v>11</v>
      </c>
      <c r="AC14" s="25">
        <v>1.6</v>
      </c>
      <c r="AD14" s="8">
        <f t="shared" si="1"/>
        <v>46.1</v>
      </c>
      <c r="AE14" s="22">
        <f t="shared" si="2"/>
        <v>4.190909090909091</v>
      </c>
    </row>
    <row r="15" spans="1:31" ht="25.5">
      <c r="A15" s="7" t="s">
        <v>173</v>
      </c>
      <c r="B15" s="25">
        <v>3.9</v>
      </c>
      <c r="C15" s="25">
        <v>7.5</v>
      </c>
      <c r="D15" s="23" t="s">
        <v>181</v>
      </c>
      <c r="E15" s="25">
        <v>6.1</v>
      </c>
      <c r="F15" s="25">
        <v>12.2</v>
      </c>
      <c r="G15" s="25">
        <v>5</v>
      </c>
      <c r="H15" s="23" t="s">
        <v>184</v>
      </c>
      <c r="I15" s="25">
        <v>4.6</v>
      </c>
      <c r="J15" s="23" t="s">
        <v>183</v>
      </c>
      <c r="K15" s="25">
        <v>0</v>
      </c>
      <c r="L15" s="23" t="s">
        <v>183</v>
      </c>
      <c r="M15" s="25">
        <v>0</v>
      </c>
      <c r="N15" s="23" t="s">
        <v>183</v>
      </c>
      <c r="O15" s="25">
        <v>0</v>
      </c>
      <c r="P15" s="8">
        <v>0</v>
      </c>
      <c r="Q15" s="25">
        <v>0</v>
      </c>
      <c r="R15" s="25">
        <v>0.1</v>
      </c>
      <c r="S15" s="25">
        <v>0.5</v>
      </c>
      <c r="T15" s="25">
        <v>0.5</v>
      </c>
      <c r="U15" s="25">
        <v>0.8</v>
      </c>
      <c r="V15" s="25">
        <v>1</v>
      </c>
      <c r="W15" s="25">
        <v>0.8</v>
      </c>
      <c r="X15" s="25">
        <f t="shared" si="0"/>
        <v>3.7</v>
      </c>
      <c r="Y15" s="25">
        <v>1.5</v>
      </c>
      <c r="Z15" s="8">
        <v>19</v>
      </c>
      <c r="AA15" s="25">
        <v>6.2</v>
      </c>
      <c r="AB15" s="8">
        <v>5</v>
      </c>
      <c r="AC15" s="25">
        <v>1</v>
      </c>
      <c r="AD15" s="8">
        <f t="shared" si="1"/>
        <v>31.900000000000002</v>
      </c>
      <c r="AE15" s="22">
        <f t="shared" si="2"/>
        <v>2.9000000000000004</v>
      </c>
    </row>
    <row r="16" spans="1:31" ht="25.5">
      <c r="A16" s="7" t="s">
        <v>27</v>
      </c>
      <c r="B16" s="25">
        <v>3.8</v>
      </c>
      <c r="C16" s="25">
        <v>8</v>
      </c>
      <c r="D16" s="23" t="s">
        <v>179</v>
      </c>
      <c r="E16" s="25">
        <v>7.1</v>
      </c>
      <c r="F16" s="25">
        <v>0</v>
      </c>
      <c r="G16" s="25">
        <v>0</v>
      </c>
      <c r="H16" s="23" t="s">
        <v>183</v>
      </c>
      <c r="I16" s="25">
        <v>0</v>
      </c>
      <c r="J16" s="23" t="s">
        <v>183</v>
      </c>
      <c r="K16" s="25">
        <v>0</v>
      </c>
      <c r="L16" s="23" t="s">
        <v>183</v>
      </c>
      <c r="M16" s="25">
        <v>0</v>
      </c>
      <c r="N16" s="23" t="s">
        <v>187</v>
      </c>
      <c r="O16" s="25">
        <v>1</v>
      </c>
      <c r="P16" s="8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f t="shared" si="0"/>
        <v>0</v>
      </c>
      <c r="Y16" s="25">
        <v>10</v>
      </c>
      <c r="Z16" s="8">
        <v>6</v>
      </c>
      <c r="AA16" s="25">
        <v>2.2</v>
      </c>
      <c r="AB16" s="8">
        <v>10</v>
      </c>
      <c r="AC16" s="25">
        <v>1.5</v>
      </c>
      <c r="AD16" s="8">
        <f t="shared" si="1"/>
        <v>29.8</v>
      </c>
      <c r="AE16" s="22">
        <f t="shared" si="2"/>
        <v>2.709090909090909</v>
      </c>
    </row>
    <row r="17" spans="1:31" ht="25.5">
      <c r="A17" s="7" t="s">
        <v>174</v>
      </c>
      <c r="B17" s="25">
        <v>3.9</v>
      </c>
      <c r="C17" s="25">
        <v>7.5</v>
      </c>
      <c r="D17" s="23" t="s">
        <v>177</v>
      </c>
      <c r="E17" s="25">
        <v>6.6</v>
      </c>
      <c r="F17" s="25">
        <v>14.6</v>
      </c>
      <c r="G17" s="25">
        <v>0</v>
      </c>
      <c r="H17" s="23" t="s">
        <v>183</v>
      </c>
      <c r="I17" s="25">
        <v>0</v>
      </c>
      <c r="J17" s="23" t="s">
        <v>183</v>
      </c>
      <c r="K17" s="25">
        <v>0</v>
      </c>
      <c r="L17" s="23" t="s">
        <v>187</v>
      </c>
      <c r="M17" s="25">
        <v>1</v>
      </c>
      <c r="N17" s="23" t="s">
        <v>183</v>
      </c>
      <c r="O17" s="25">
        <v>0</v>
      </c>
      <c r="P17" s="8">
        <v>0</v>
      </c>
      <c r="Q17" s="25">
        <v>0</v>
      </c>
      <c r="R17" s="25">
        <v>0.5</v>
      </c>
      <c r="S17" s="25">
        <v>0.3</v>
      </c>
      <c r="T17" s="25">
        <v>0.5</v>
      </c>
      <c r="U17" s="25">
        <v>0.8</v>
      </c>
      <c r="V17" s="25">
        <v>1</v>
      </c>
      <c r="W17" s="25">
        <v>0.8</v>
      </c>
      <c r="X17" s="25">
        <f t="shared" si="0"/>
        <v>3.9000000000000004</v>
      </c>
      <c r="Y17" s="25">
        <v>1.3</v>
      </c>
      <c r="Z17" s="8">
        <v>8</v>
      </c>
      <c r="AA17" s="25">
        <v>3</v>
      </c>
      <c r="AB17" s="8">
        <v>4</v>
      </c>
      <c r="AC17" s="25">
        <v>0.8</v>
      </c>
      <c r="AD17" s="8">
        <f t="shared" si="1"/>
        <v>20.2</v>
      </c>
      <c r="AE17" s="22">
        <f t="shared" si="2"/>
        <v>1.8363636363636362</v>
      </c>
    </row>
    <row r="18" ht="12.75">
      <c r="A18" s="1"/>
    </row>
    <row r="19" spans="1:25" ht="15.75">
      <c r="A19" s="39" t="s">
        <v>97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 t="s">
        <v>122</v>
      </c>
      <c r="U19" s="40"/>
      <c r="V19" s="40"/>
      <c r="W19" s="43"/>
      <c r="X19" s="43"/>
      <c r="Y19" s="43"/>
    </row>
    <row r="20" ht="15.75">
      <c r="A20" s="17" t="s">
        <v>128</v>
      </c>
    </row>
    <row r="21" spans="1:25" ht="12.75">
      <c r="A21" s="41" t="s">
        <v>138</v>
      </c>
      <c r="B21" s="41" t="s">
        <v>139</v>
      </c>
      <c r="C21" s="41"/>
      <c r="D21" s="41" t="s">
        <v>101</v>
      </c>
      <c r="E21" s="41"/>
      <c r="F21" s="41" t="s">
        <v>102</v>
      </c>
      <c r="G21" s="41"/>
      <c r="H21" s="41" t="s">
        <v>140</v>
      </c>
      <c r="I21" s="41"/>
      <c r="J21" s="41" t="s">
        <v>147</v>
      </c>
      <c r="K21" s="41"/>
      <c r="L21" s="41" t="s">
        <v>142</v>
      </c>
      <c r="M21" s="41"/>
      <c r="N21" s="41" t="s">
        <v>143</v>
      </c>
      <c r="O21" s="41"/>
      <c r="P21" s="41" t="s">
        <v>144</v>
      </c>
      <c r="Q21" s="41"/>
      <c r="R21" s="41" t="s">
        <v>116</v>
      </c>
      <c r="S21" s="41"/>
      <c r="T21" s="41"/>
      <c r="U21" s="41"/>
      <c r="V21" s="41"/>
      <c r="W21" s="41"/>
      <c r="X21" s="41"/>
      <c r="Y21" s="41"/>
    </row>
    <row r="22" spans="1:25" ht="28.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21" t="s">
        <v>110</v>
      </c>
      <c r="S22" s="21" t="s">
        <v>109</v>
      </c>
      <c r="T22" s="44" t="s">
        <v>108</v>
      </c>
      <c r="U22" s="44"/>
      <c r="V22" s="44" t="s">
        <v>111</v>
      </c>
      <c r="W22" s="44"/>
      <c r="X22" s="21"/>
      <c r="Y22" s="21"/>
    </row>
    <row r="23" spans="1:25" ht="12.75">
      <c r="A23" s="42"/>
      <c r="B23" s="5" t="s">
        <v>120</v>
      </c>
      <c r="C23" s="5" t="s">
        <v>121</v>
      </c>
      <c r="D23" s="5" t="s">
        <v>120</v>
      </c>
      <c r="E23" s="5" t="s">
        <v>121</v>
      </c>
      <c r="F23" s="5" t="s">
        <v>120</v>
      </c>
      <c r="G23" s="5" t="s">
        <v>121</v>
      </c>
      <c r="H23" s="5" t="s">
        <v>120</v>
      </c>
      <c r="I23" s="5" t="s">
        <v>121</v>
      </c>
      <c r="J23" s="5" t="s">
        <v>120</v>
      </c>
      <c r="K23" s="5" t="s">
        <v>121</v>
      </c>
      <c r="L23" s="5" t="s">
        <v>120</v>
      </c>
      <c r="M23" s="5" t="s">
        <v>121</v>
      </c>
      <c r="N23" s="5" t="s">
        <v>120</v>
      </c>
      <c r="O23" s="5" t="s">
        <v>121</v>
      </c>
      <c r="P23" s="5" t="s">
        <v>120</v>
      </c>
      <c r="Q23" s="5" t="s">
        <v>121</v>
      </c>
      <c r="R23" s="5" t="s">
        <v>123</v>
      </c>
      <c r="S23" s="5" t="s">
        <v>123</v>
      </c>
      <c r="T23" s="5" t="s">
        <v>123</v>
      </c>
      <c r="U23" s="5" t="s">
        <v>123</v>
      </c>
      <c r="V23" s="5" t="s">
        <v>123</v>
      </c>
      <c r="W23" s="5" t="s">
        <v>123</v>
      </c>
      <c r="X23" s="5" t="s">
        <v>120</v>
      </c>
      <c r="Y23" s="5" t="s">
        <v>121</v>
      </c>
    </row>
    <row r="24" spans="1:25" ht="25.5">
      <c r="A24" s="7" t="s">
        <v>19</v>
      </c>
      <c r="B24" s="25">
        <v>3.9</v>
      </c>
      <c r="C24" s="25">
        <v>8</v>
      </c>
      <c r="D24" s="29">
        <v>165</v>
      </c>
      <c r="E24" s="25">
        <v>8</v>
      </c>
      <c r="F24" s="25">
        <v>10.5</v>
      </c>
      <c r="G24" s="25">
        <v>8.8</v>
      </c>
      <c r="H24" s="25">
        <v>13</v>
      </c>
      <c r="I24" s="25">
        <v>10</v>
      </c>
      <c r="J24" s="29">
        <v>10</v>
      </c>
      <c r="K24" s="25">
        <v>10</v>
      </c>
      <c r="L24" s="29">
        <v>6</v>
      </c>
      <c r="M24" s="25">
        <v>10</v>
      </c>
      <c r="N24" s="25">
        <v>13</v>
      </c>
      <c r="O24" s="25">
        <v>10</v>
      </c>
      <c r="P24" s="29">
        <v>7</v>
      </c>
      <c r="Q24" s="25">
        <v>10</v>
      </c>
      <c r="R24" s="25">
        <v>0</v>
      </c>
      <c r="S24" s="25">
        <v>0</v>
      </c>
      <c r="T24" s="25">
        <v>0</v>
      </c>
      <c r="U24" s="25">
        <v>0.1</v>
      </c>
      <c r="V24" s="25">
        <v>0.3</v>
      </c>
      <c r="W24" s="25">
        <v>0.4</v>
      </c>
      <c r="X24" s="25">
        <f>SUM(R24+S24+T24+U24+V24+W24)</f>
        <v>0.8</v>
      </c>
      <c r="Y24" s="25">
        <v>8.8</v>
      </c>
    </row>
    <row r="25" spans="1:25" ht="25.5">
      <c r="A25" s="7" t="s">
        <v>28</v>
      </c>
      <c r="B25" s="25">
        <v>3.8</v>
      </c>
      <c r="C25" s="25">
        <v>8.5</v>
      </c>
      <c r="D25" s="29">
        <v>185</v>
      </c>
      <c r="E25" s="25">
        <v>10</v>
      </c>
      <c r="F25" s="25">
        <v>11.8</v>
      </c>
      <c r="G25" s="25">
        <v>6</v>
      </c>
      <c r="H25" s="25">
        <v>9.4</v>
      </c>
      <c r="I25" s="25">
        <v>8.3</v>
      </c>
      <c r="J25" s="29">
        <v>5</v>
      </c>
      <c r="K25" s="25">
        <v>5</v>
      </c>
      <c r="L25" s="29">
        <v>1</v>
      </c>
      <c r="M25" s="25">
        <v>2</v>
      </c>
      <c r="N25" s="25">
        <v>7</v>
      </c>
      <c r="O25" s="25">
        <v>5.8</v>
      </c>
      <c r="P25" s="29">
        <v>3</v>
      </c>
      <c r="Q25" s="25">
        <v>4</v>
      </c>
      <c r="R25" s="25">
        <v>0.3</v>
      </c>
      <c r="S25" s="25">
        <v>0.3</v>
      </c>
      <c r="T25" s="25">
        <v>0</v>
      </c>
      <c r="U25" s="25">
        <v>0.3</v>
      </c>
      <c r="V25" s="25">
        <v>0.5</v>
      </c>
      <c r="W25" s="25">
        <v>0.3</v>
      </c>
      <c r="X25" s="25">
        <f>SUM(R25+S25+T25+U25+V25+W25)</f>
        <v>1.7</v>
      </c>
      <c r="Y25" s="25">
        <v>6</v>
      </c>
    </row>
    <row r="26" spans="1:25" ht="25.5">
      <c r="A26" s="7" t="s">
        <v>26</v>
      </c>
      <c r="B26" s="25">
        <v>3.8</v>
      </c>
      <c r="C26" s="25">
        <v>8.5</v>
      </c>
      <c r="D26" s="29">
        <v>185</v>
      </c>
      <c r="E26" s="25">
        <v>10</v>
      </c>
      <c r="F26" s="25">
        <v>23.2</v>
      </c>
      <c r="G26" s="25">
        <v>0</v>
      </c>
      <c r="H26" s="25">
        <v>13</v>
      </c>
      <c r="I26" s="25">
        <v>10</v>
      </c>
      <c r="J26" s="29">
        <v>4</v>
      </c>
      <c r="K26" s="25">
        <v>4</v>
      </c>
      <c r="L26" s="29">
        <v>1</v>
      </c>
      <c r="M26" s="25">
        <v>2</v>
      </c>
      <c r="N26" s="25">
        <v>0</v>
      </c>
      <c r="O26" s="25">
        <v>0</v>
      </c>
      <c r="P26" s="29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0.1</v>
      </c>
      <c r="V26" s="25">
        <v>0.1</v>
      </c>
      <c r="W26" s="25">
        <v>0.2</v>
      </c>
      <c r="X26" s="25">
        <f>SUM(R26+S26+T26+U26+V26+W26)</f>
        <v>0.4</v>
      </c>
      <c r="Y26" s="25">
        <v>9.7</v>
      </c>
    </row>
    <row r="27" spans="1:25" ht="12.75">
      <c r="A27" s="7" t="s">
        <v>148</v>
      </c>
      <c r="B27" s="25">
        <v>4.1</v>
      </c>
      <c r="C27" s="25">
        <v>7</v>
      </c>
      <c r="D27" s="29">
        <v>175</v>
      </c>
      <c r="E27" s="25">
        <v>9</v>
      </c>
      <c r="F27" s="25">
        <v>21.6</v>
      </c>
      <c r="G27" s="25">
        <v>0</v>
      </c>
      <c r="H27" s="25">
        <v>5</v>
      </c>
      <c r="I27" s="25">
        <v>4.6</v>
      </c>
      <c r="J27" s="29">
        <v>3</v>
      </c>
      <c r="K27" s="25">
        <v>3</v>
      </c>
      <c r="L27" s="29">
        <v>0</v>
      </c>
      <c r="M27" s="25">
        <v>0</v>
      </c>
      <c r="N27" s="25">
        <v>0</v>
      </c>
      <c r="O27" s="25">
        <v>0</v>
      </c>
      <c r="P27" s="29">
        <v>0</v>
      </c>
      <c r="Q27" s="25">
        <v>0</v>
      </c>
      <c r="R27" s="25">
        <v>0.5</v>
      </c>
      <c r="S27" s="25">
        <v>0.3</v>
      </c>
      <c r="T27" s="25">
        <v>0.4</v>
      </c>
      <c r="U27" s="25">
        <v>0.8</v>
      </c>
      <c r="V27" s="25">
        <v>0.4</v>
      </c>
      <c r="W27" s="25"/>
      <c r="X27" s="25">
        <f>SUM(R27+S27+T27+U27+V27+W27)</f>
        <v>2.4</v>
      </c>
      <c r="Y27" s="25">
        <v>3.6</v>
      </c>
    </row>
    <row r="28" spans="1:25" ht="25.5">
      <c r="A28" s="7" t="s">
        <v>30</v>
      </c>
      <c r="B28" s="25">
        <v>4</v>
      </c>
      <c r="C28" s="25">
        <v>7.5</v>
      </c>
      <c r="D28" s="29">
        <v>165</v>
      </c>
      <c r="E28" s="25">
        <v>8</v>
      </c>
      <c r="F28" s="25">
        <v>17.3</v>
      </c>
      <c r="G28" s="25">
        <v>0</v>
      </c>
      <c r="H28" s="25">
        <v>3.2</v>
      </c>
      <c r="I28" s="25">
        <v>2.9</v>
      </c>
      <c r="J28" s="29">
        <v>0</v>
      </c>
      <c r="K28" s="25">
        <v>0</v>
      </c>
      <c r="L28" s="29">
        <v>0</v>
      </c>
      <c r="M28" s="25">
        <v>0</v>
      </c>
      <c r="N28" s="25">
        <v>0</v>
      </c>
      <c r="O28" s="25">
        <v>0</v>
      </c>
      <c r="P28" s="29">
        <v>0</v>
      </c>
      <c r="Q28" s="25">
        <v>0</v>
      </c>
      <c r="R28" s="25">
        <v>0</v>
      </c>
      <c r="S28" s="25">
        <v>0.5</v>
      </c>
      <c r="T28" s="25">
        <v>0.3</v>
      </c>
      <c r="U28" s="25">
        <v>0.5</v>
      </c>
      <c r="V28" s="25">
        <v>0.3</v>
      </c>
      <c r="W28" s="25">
        <v>0.4</v>
      </c>
      <c r="X28" s="25">
        <f>SUM(R28+S28+T28+U28+V28+W28)</f>
        <v>2</v>
      </c>
      <c r="Y28" s="25">
        <v>4.8</v>
      </c>
    </row>
    <row r="30" spans="1:22" ht="15.75">
      <c r="A30" s="39" t="s">
        <v>97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4"/>
      <c r="Q30" s="34"/>
      <c r="R30" s="34"/>
      <c r="S30" s="34"/>
      <c r="T30" s="40" t="s">
        <v>122</v>
      </c>
      <c r="U30" s="43"/>
      <c r="V30" s="43"/>
    </row>
    <row r="31" ht="15.75">
      <c r="A31" s="17" t="s">
        <v>130</v>
      </c>
    </row>
    <row r="32" spans="1:22" ht="12.75">
      <c r="A32" s="41" t="s">
        <v>138</v>
      </c>
      <c r="B32" s="41" t="s">
        <v>139</v>
      </c>
      <c r="C32" s="41"/>
      <c r="D32" s="41" t="s">
        <v>101</v>
      </c>
      <c r="E32" s="41"/>
      <c r="F32" s="41" t="s">
        <v>132</v>
      </c>
      <c r="G32" s="41"/>
      <c r="H32" s="41" t="s">
        <v>134</v>
      </c>
      <c r="I32" s="41"/>
      <c r="J32" s="41" t="s">
        <v>149</v>
      </c>
      <c r="K32" s="41"/>
      <c r="L32" s="41" t="s">
        <v>150</v>
      </c>
      <c r="M32" s="41"/>
      <c r="N32" s="41" t="s">
        <v>116</v>
      </c>
      <c r="O32" s="41"/>
      <c r="P32" s="41"/>
      <c r="Q32" s="41"/>
      <c r="R32" s="41"/>
      <c r="S32" s="41" t="s">
        <v>151</v>
      </c>
      <c r="T32" s="41"/>
      <c r="U32" s="41" t="s">
        <v>8</v>
      </c>
      <c r="V32" s="41" t="s">
        <v>9</v>
      </c>
    </row>
    <row r="33" spans="1:22" ht="29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21" t="s">
        <v>110</v>
      </c>
      <c r="O33" s="21" t="s">
        <v>109</v>
      </c>
      <c r="P33" s="21" t="s">
        <v>108</v>
      </c>
      <c r="Q33" s="21"/>
      <c r="R33" s="21"/>
      <c r="S33" s="41"/>
      <c r="T33" s="41"/>
      <c r="U33" s="41"/>
      <c r="V33" s="41"/>
    </row>
    <row r="34" spans="1:22" ht="12.75">
      <c r="A34" s="42"/>
      <c r="B34" s="5" t="s">
        <v>120</v>
      </c>
      <c r="C34" s="5" t="s">
        <v>121</v>
      </c>
      <c r="D34" s="5" t="s">
        <v>120</v>
      </c>
      <c r="E34" s="5" t="s">
        <v>121</v>
      </c>
      <c r="F34" s="5" t="s">
        <v>120</v>
      </c>
      <c r="G34" s="5" t="s">
        <v>121</v>
      </c>
      <c r="H34" s="5" t="s">
        <v>120</v>
      </c>
      <c r="I34" s="5" t="s">
        <v>121</v>
      </c>
      <c r="J34" s="5" t="s">
        <v>120</v>
      </c>
      <c r="K34" s="5" t="s">
        <v>121</v>
      </c>
      <c r="L34" s="5" t="s">
        <v>120</v>
      </c>
      <c r="M34" s="5" t="s">
        <v>121</v>
      </c>
      <c r="N34" s="5" t="s">
        <v>123</v>
      </c>
      <c r="O34" s="5" t="s">
        <v>123</v>
      </c>
      <c r="P34" s="5" t="s">
        <v>123</v>
      </c>
      <c r="Q34" s="5" t="s">
        <v>120</v>
      </c>
      <c r="R34" s="5" t="s">
        <v>121</v>
      </c>
      <c r="S34" s="5" t="s">
        <v>120</v>
      </c>
      <c r="T34" s="5" t="s">
        <v>121</v>
      </c>
      <c r="U34" s="42"/>
      <c r="V34" s="42"/>
    </row>
    <row r="35" spans="1:22" ht="25.5">
      <c r="A35" s="13" t="s">
        <v>24</v>
      </c>
      <c r="B35" s="25">
        <v>3.4</v>
      </c>
      <c r="C35" s="25">
        <v>10</v>
      </c>
      <c r="D35" s="29">
        <v>190</v>
      </c>
      <c r="E35" s="25">
        <v>10</v>
      </c>
      <c r="F35" s="29">
        <v>15</v>
      </c>
      <c r="G35" s="25">
        <v>10</v>
      </c>
      <c r="H35" s="29">
        <v>18</v>
      </c>
      <c r="I35" s="25">
        <v>10</v>
      </c>
      <c r="J35" s="29">
        <v>20</v>
      </c>
      <c r="K35" s="25">
        <v>10</v>
      </c>
      <c r="L35" s="29">
        <v>15</v>
      </c>
      <c r="M35" s="25">
        <v>10</v>
      </c>
      <c r="N35" s="25">
        <v>0</v>
      </c>
      <c r="O35" s="25">
        <v>0.1</v>
      </c>
      <c r="P35" s="25">
        <v>0</v>
      </c>
      <c r="Q35" s="25">
        <f aca="true" t="shared" si="3" ref="Q35:Q46">SUM(N35+O35+P35)</f>
        <v>0.1</v>
      </c>
      <c r="R35" s="25">
        <v>9.8</v>
      </c>
      <c r="S35" s="25">
        <v>30</v>
      </c>
      <c r="T35" s="25">
        <v>10</v>
      </c>
      <c r="U35" s="22">
        <f aca="true" t="shared" si="4" ref="U35:U46">SUM(C35+E35+G35+I35+K35+M35+R35+T35)</f>
        <v>79.8</v>
      </c>
      <c r="V35" s="22">
        <f aca="true" t="shared" si="5" ref="V35:V46">SUM(U35/8)</f>
        <v>9.975</v>
      </c>
    </row>
    <row r="36" spans="1:22" ht="25.5">
      <c r="A36" s="13" t="s">
        <v>23</v>
      </c>
      <c r="B36" s="25">
        <v>3.7</v>
      </c>
      <c r="C36" s="25">
        <v>9.5</v>
      </c>
      <c r="D36" s="29">
        <v>180</v>
      </c>
      <c r="E36" s="25">
        <v>10</v>
      </c>
      <c r="F36" s="29">
        <v>15</v>
      </c>
      <c r="G36" s="25">
        <v>10</v>
      </c>
      <c r="H36" s="29">
        <v>18</v>
      </c>
      <c r="I36" s="25">
        <v>10</v>
      </c>
      <c r="J36" s="29">
        <v>20</v>
      </c>
      <c r="K36" s="25">
        <v>10</v>
      </c>
      <c r="L36" s="29">
        <v>15</v>
      </c>
      <c r="M36" s="25">
        <v>10</v>
      </c>
      <c r="N36" s="25">
        <v>0</v>
      </c>
      <c r="O36" s="25">
        <v>0</v>
      </c>
      <c r="P36" s="25">
        <v>0</v>
      </c>
      <c r="Q36" s="25">
        <f t="shared" si="3"/>
        <v>0</v>
      </c>
      <c r="R36" s="25">
        <v>10</v>
      </c>
      <c r="S36" s="25">
        <v>30</v>
      </c>
      <c r="T36" s="25">
        <v>10</v>
      </c>
      <c r="U36" s="22">
        <f t="shared" si="4"/>
        <v>79.5</v>
      </c>
      <c r="V36" s="22">
        <f t="shared" si="5"/>
        <v>9.9375</v>
      </c>
    </row>
    <row r="37" spans="1:22" ht="25.5">
      <c r="A37" s="7" t="s">
        <v>25</v>
      </c>
      <c r="B37" s="25">
        <v>3.8</v>
      </c>
      <c r="C37" s="25">
        <v>9</v>
      </c>
      <c r="D37" s="29">
        <v>190</v>
      </c>
      <c r="E37" s="25">
        <v>10</v>
      </c>
      <c r="F37" s="29">
        <v>15</v>
      </c>
      <c r="G37" s="25">
        <v>10</v>
      </c>
      <c r="H37" s="29">
        <v>18</v>
      </c>
      <c r="I37" s="25">
        <v>10</v>
      </c>
      <c r="J37" s="29">
        <v>20</v>
      </c>
      <c r="K37" s="25">
        <v>10</v>
      </c>
      <c r="L37" s="29">
        <v>15</v>
      </c>
      <c r="M37" s="25">
        <v>10</v>
      </c>
      <c r="N37" s="25">
        <v>0</v>
      </c>
      <c r="O37" s="25">
        <v>0</v>
      </c>
      <c r="P37" s="25">
        <v>0</v>
      </c>
      <c r="Q37" s="25">
        <f t="shared" si="3"/>
        <v>0</v>
      </c>
      <c r="R37" s="25">
        <v>10</v>
      </c>
      <c r="S37" s="25">
        <v>30</v>
      </c>
      <c r="T37" s="25">
        <v>10</v>
      </c>
      <c r="U37" s="22">
        <f t="shared" si="4"/>
        <v>79</v>
      </c>
      <c r="V37" s="22">
        <f t="shared" si="5"/>
        <v>9.875</v>
      </c>
    </row>
    <row r="38" spans="1:22" ht="25.5">
      <c r="A38" s="7" t="s">
        <v>33</v>
      </c>
      <c r="B38" s="25">
        <v>3.9</v>
      </c>
      <c r="C38" s="25">
        <v>8.5</v>
      </c>
      <c r="D38" s="29">
        <v>170</v>
      </c>
      <c r="E38" s="25">
        <v>10</v>
      </c>
      <c r="F38" s="29">
        <v>15</v>
      </c>
      <c r="G38" s="25">
        <v>10</v>
      </c>
      <c r="H38" s="29">
        <v>18</v>
      </c>
      <c r="I38" s="25">
        <v>10</v>
      </c>
      <c r="J38" s="29">
        <v>20</v>
      </c>
      <c r="K38" s="25">
        <v>10</v>
      </c>
      <c r="L38" s="29">
        <v>15</v>
      </c>
      <c r="M38" s="25">
        <v>10</v>
      </c>
      <c r="N38" s="25">
        <v>0</v>
      </c>
      <c r="O38" s="25">
        <v>0</v>
      </c>
      <c r="P38" s="25">
        <v>0</v>
      </c>
      <c r="Q38" s="25">
        <f t="shared" si="3"/>
        <v>0</v>
      </c>
      <c r="R38" s="25">
        <v>10</v>
      </c>
      <c r="S38" s="25">
        <v>30</v>
      </c>
      <c r="T38" s="25">
        <v>10</v>
      </c>
      <c r="U38" s="22">
        <f t="shared" si="4"/>
        <v>78.5</v>
      </c>
      <c r="V38" s="22">
        <f t="shared" si="5"/>
        <v>9.8125</v>
      </c>
    </row>
    <row r="39" spans="1:22" ht="25.5">
      <c r="A39" s="7" t="s">
        <v>21</v>
      </c>
      <c r="B39" s="25">
        <v>3.8</v>
      </c>
      <c r="C39" s="25">
        <v>9</v>
      </c>
      <c r="D39" s="29">
        <v>160</v>
      </c>
      <c r="E39" s="25">
        <v>8</v>
      </c>
      <c r="F39" s="29">
        <v>15</v>
      </c>
      <c r="G39" s="25">
        <v>10</v>
      </c>
      <c r="H39" s="29">
        <v>18</v>
      </c>
      <c r="I39" s="25">
        <v>10</v>
      </c>
      <c r="J39" s="29">
        <v>20</v>
      </c>
      <c r="K39" s="25">
        <v>10</v>
      </c>
      <c r="L39" s="29">
        <v>15</v>
      </c>
      <c r="M39" s="25">
        <v>10</v>
      </c>
      <c r="N39" s="25">
        <v>0</v>
      </c>
      <c r="O39" s="25">
        <v>0</v>
      </c>
      <c r="P39" s="25">
        <v>0</v>
      </c>
      <c r="Q39" s="25">
        <f t="shared" si="3"/>
        <v>0</v>
      </c>
      <c r="R39" s="25">
        <v>10</v>
      </c>
      <c r="S39" s="25">
        <v>30</v>
      </c>
      <c r="T39" s="25">
        <v>10</v>
      </c>
      <c r="U39" s="22">
        <f t="shared" si="4"/>
        <v>77</v>
      </c>
      <c r="V39" s="22">
        <f t="shared" si="5"/>
        <v>9.625</v>
      </c>
    </row>
    <row r="40" spans="1:22" ht="25.5">
      <c r="A40" s="7" t="s">
        <v>31</v>
      </c>
      <c r="B40" s="25">
        <v>4.2</v>
      </c>
      <c r="C40" s="25">
        <v>7</v>
      </c>
      <c r="D40" s="29">
        <v>165</v>
      </c>
      <c r="E40" s="25">
        <v>9</v>
      </c>
      <c r="F40" s="29">
        <v>15</v>
      </c>
      <c r="G40" s="25">
        <v>10</v>
      </c>
      <c r="H40" s="29">
        <v>18</v>
      </c>
      <c r="I40" s="25">
        <v>10</v>
      </c>
      <c r="J40" s="29">
        <v>20</v>
      </c>
      <c r="K40" s="25">
        <v>10</v>
      </c>
      <c r="L40" s="29">
        <v>15</v>
      </c>
      <c r="M40" s="25">
        <v>10</v>
      </c>
      <c r="N40" s="25">
        <v>0</v>
      </c>
      <c r="O40" s="25">
        <v>0</v>
      </c>
      <c r="P40" s="25">
        <v>0</v>
      </c>
      <c r="Q40" s="25">
        <f t="shared" si="3"/>
        <v>0</v>
      </c>
      <c r="R40" s="25">
        <v>10</v>
      </c>
      <c r="S40" s="25">
        <v>30</v>
      </c>
      <c r="T40" s="25">
        <v>10</v>
      </c>
      <c r="U40" s="22">
        <f t="shared" si="4"/>
        <v>76</v>
      </c>
      <c r="V40" s="22">
        <f t="shared" si="5"/>
        <v>9.5</v>
      </c>
    </row>
    <row r="41" spans="1:22" ht="25.5">
      <c r="A41" s="7" t="s">
        <v>153</v>
      </c>
      <c r="B41" s="25">
        <v>4.1</v>
      </c>
      <c r="C41" s="25">
        <v>7.5</v>
      </c>
      <c r="D41" s="29">
        <v>160</v>
      </c>
      <c r="E41" s="25">
        <v>8</v>
      </c>
      <c r="F41" s="29">
        <v>15</v>
      </c>
      <c r="G41" s="25">
        <v>10</v>
      </c>
      <c r="H41" s="29">
        <v>18</v>
      </c>
      <c r="I41" s="25">
        <v>10</v>
      </c>
      <c r="J41" s="29">
        <v>20</v>
      </c>
      <c r="K41" s="25">
        <v>10</v>
      </c>
      <c r="L41" s="29">
        <v>15</v>
      </c>
      <c r="M41" s="25">
        <v>10</v>
      </c>
      <c r="N41" s="25">
        <v>0</v>
      </c>
      <c r="O41" s="25">
        <v>0.1</v>
      </c>
      <c r="P41" s="25">
        <v>0</v>
      </c>
      <c r="Q41" s="25">
        <f t="shared" si="3"/>
        <v>0.1</v>
      </c>
      <c r="R41" s="25">
        <v>9.8</v>
      </c>
      <c r="S41" s="25">
        <v>30</v>
      </c>
      <c r="T41" s="25">
        <v>10</v>
      </c>
      <c r="U41" s="22">
        <f t="shared" si="4"/>
        <v>75.3</v>
      </c>
      <c r="V41" s="22">
        <f t="shared" si="5"/>
        <v>9.4125</v>
      </c>
    </row>
    <row r="42" spans="1:22" ht="25.5">
      <c r="A42" s="13" t="s">
        <v>32</v>
      </c>
      <c r="B42" s="25">
        <v>4</v>
      </c>
      <c r="C42" s="25">
        <v>8</v>
      </c>
      <c r="D42" s="29">
        <v>155</v>
      </c>
      <c r="E42" s="25">
        <v>7</v>
      </c>
      <c r="F42" s="29">
        <v>15</v>
      </c>
      <c r="G42" s="25">
        <v>10</v>
      </c>
      <c r="H42" s="29">
        <v>18</v>
      </c>
      <c r="I42" s="25">
        <v>10</v>
      </c>
      <c r="J42" s="29">
        <v>20</v>
      </c>
      <c r="K42" s="25">
        <v>10</v>
      </c>
      <c r="L42" s="29">
        <v>15</v>
      </c>
      <c r="M42" s="25">
        <v>10</v>
      </c>
      <c r="N42" s="25">
        <v>0</v>
      </c>
      <c r="O42" s="25">
        <v>0</v>
      </c>
      <c r="P42" s="25">
        <v>0</v>
      </c>
      <c r="Q42" s="25">
        <f t="shared" si="3"/>
        <v>0</v>
      </c>
      <c r="R42" s="25">
        <v>10</v>
      </c>
      <c r="S42" s="25">
        <v>30</v>
      </c>
      <c r="T42" s="25">
        <v>10</v>
      </c>
      <c r="U42" s="22">
        <f t="shared" si="4"/>
        <v>75</v>
      </c>
      <c r="V42" s="22">
        <f t="shared" si="5"/>
        <v>9.375</v>
      </c>
    </row>
    <row r="43" spans="1:22" ht="12.75">
      <c r="A43" s="13" t="s">
        <v>152</v>
      </c>
      <c r="B43" s="25">
        <v>4.1</v>
      </c>
      <c r="C43" s="25">
        <v>7.5</v>
      </c>
      <c r="D43" s="29">
        <v>155</v>
      </c>
      <c r="E43" s="25">
        <v>7</v>
      </c>
      <c r="F43" s="29">
        <v>15</v>
      </c>
      <c r="G43" s="25">
        <v>10</v>
      </c>
      <c r="H43" s="29">
        <v>18</v>
      </c>
      <c r="I43" s="25">
        <v>10</v>
      </c>
      <c r="J43" s="29">
        <v>20</v>
      </c>
      <c r="K43" s="25">
        <v>10</v>
      </c>
      <c r="L43" s="29">
        <v>12</v>
      </c>
      <c r="M43" s="25">
        <v>8.8</v>
      </c>
      <c r="N43" s="25">
        <v>0</v>
      </c>
      <c r="O43" s="25">
        <v>0</v>
      </c>
      <c r="P43" s="25">
        <v>0.1</v>
      </c>
      <c r="Q43" s="25">
        <f t="shared" si="3"/>
        <v>0.1</v>
      </c>
      <c r="R43" s="25">
        <v>9.8</v>
      </c>
      <c r="S43" s="25">
        <v>30</v>
      </c>
      <c r="T43" s="25">
        <v>10</v>
      </c>
      <c r="U43" s="22">
        <f t="shared" si="4"/>
        <v>73.1</v>
      </c>
      <c r="V43" s="22">
        <f t="shared" si="5"/>
        <v>9.1375</v>
      </c>
    </row>
    <row r="44" spans="1:22" ht="25.5">
      <c r="A44" s="13" t="s">
        <v>36</v>
      </c>
      <c r="B44" s="25">
        <v>3.6</v>
      </c>
      <c r="C44" s="25">
        <v>10</v>
      </c>
      <c r="D44" s="29">
        <v>160</v>
      </c>
      <c r="E44" s="25">
        <v>8</v>
      </c>
      <c r="F44" s="29">
        <v>15</v>
      </c>
      <c r="G44" s="25">
        <v>10</v>
      </c>
      <c r="H44" s="29">
        <v>15</v>
      </c>
      <c r="I44" s="25">
        <v>8.8</v>
      </c>
      <c r="J44" s="29">
        <v>20</v>
      </c>
      <c r="K44" s="25">
        <v>10</v>
      </c>
      <c r="L44" s="29">
        <v>5</v>
      </c>
      <c r="M44" s="25">
        <v>5</v>
      </c>
      <c r="N44" s="25">
        <v>0.3</v>
      </c>
      <c r="O44" s="25">
        <v>0.3</v>
      </c>
      <c r="P44" s="25">
        <v>0.3</v>
      </c>
      <c r="Q44" s="25">
        <f t="shared" si="3"/>
        <v>0.8999999999999999</v>
      </c>
      <c r="R44" s="25">
        <v>7.4</v>
      </c>
      <c r="S44" s="25">
        <v>30</v>
      </c>
      <c r="T44" s="25">
        <v>10</v>
      </c>
      <c r="U44" s="22">
        <f t="shared" si="4"/>
        <v>69.19999999999999</v>
      </c>
      <c r="V44" s="22">
        <f t="shared" si="5"/>
        <v>8.649999999999999</v>
      </c>
    </row>
    <row r="45" spans="1:22" ht="25.5">
      <c r="A45" s="13" t="s">
        <v>35</v>
      </c>
      <c r="B45" s="25">
        <v>4.1</v>
      </c>
      <c r="C45" s="25">
        <v>7.5</v>
      </c>
      <c r="D45" s="29">
        <v>165</v>
      </c>
      <c r="E45" s="25">
        <v>9</v>
      </c>
      <c r="F45" s="29">
        <v>15</v>
      </c>
      <c r="G45" s="25">
        <v>10</v>
      </c>
      <c r="H45" s="29">
        <v>14</v>
      </c>
      <c r="I45" s="25">
        <v>8.2</v>
      </c>
      <c r="J45" s="29">
        <v>20</v>
      </c>
      <c r="K45" s="25">
        <v>10</v>
      </c>
      <c r="L45" s="29">
        <v>7</v>
      </c>
      <c r="M45" s="25">
        <v>6.2</v>
      </c>
      <c r="N45" s="25">
        <v>0.3</v>
      </c>
      <c r="O45" s="25">
        <v>0.5</v>
      </c>
      <c r="P45" s="25">
        <v>0.1</v>
      </c>
      <c r="Q45" s="25">
        <f t="shared" si="3"/>
        <v>0.9</v>
      </c>
      <c r="R45" s="25">
        <v>7.4</v>
      </c>
      <c r="S45" s="25">
        <v>17</v>
      </c>
      <c r="T45" s="25">
        <v>7.4</v>
      </c>
      <c r="U45" s="22">
        <f t="shared" si="4"/>
        <v>65.7</v>
      </c>
      <c r="V45" s="22">
        <f t="shared" si="5"/>
        <v>8.2125</v>
      </c>
    </row>
    <row r="46" spans="1:22" ht="25.5">
      <c r="A46" s="13" t="s">
        <v>37</v>
      </c>
      <c r="B46" s="25">
        <v>4.1</v>
      </c>
      <c r="C46" s="25">
        <v>7.5</v>
      </c>
      <c r="D46" s="29">
        <v>155</v>
      </c>
      <c r="E46" s="25">
        <v>7</v>
      </c>
      <c r="F46" s="29">
        <v>15</v>
      </c>
      <c r="G46" s="25">
        <v>10</v>
      </c>
      <c r="H46" s="29">
        <v>6</v>
      </c>
      <c r="I46" s="25">
        <v>3.4</v>
      </c>
      <c r="J46" s="29">
        <v>20</v>
      </c>
      <c r="K46" s="25">
        <v>10</v>
      </c>
      <c r="L46" s="29">
        <v>5</v>
      </c>
      <c r="M46" s="25">
        <v>5</v>
      </c>
      <c r="N46" s="25">
        <v>0</v>
      </c>
      <c r="O46" s="25">
        <v>0</v>
      </c>
      <c r="P46" s="25">
        <v>0</v>
      </c>
      <c r="Q46" s="25">
        <f t="shared" si="3"/>
        <v>0</v>
      </c>
      <c r="R46" s="25">
        <v>10</v>
      </c>
      <c r="S46" s="25">
        <v>30</v>
      </c>
      <c r="T46" s="25">
        <v>10</v>
      </c>
      <c r="U46" s="22">
        <f t="shared" si="4"/>
        <v>62.9</v>
      </c>
      <c r="V46" s="22">
        <f t="shared" si="5"/>
        <v>7.8625</v>
      </c>
    </row>
    <row r="48" spans="1:22" ht="15.75">
      <c r="A48" s="39" t="s">
        <v>97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4"/>
      <c r="Q48" s="34"/>
      <c r="R48" s="34"/>
      <c r="S48" s="34"/>
      <c r="T48" s="40" t="s">
        <v>122</v>
      </c>
      <c r="U48" s="43"/>
      <c r="V48" s="43"/>
    </row>
    <row r="49" ht="15.75">
      <c r="A49" s="17" t="s">
        <v>136</v>
      </c>
    </row>
    <row r="50" spans="1:22" ht="12.75">
      <c r="A50" s="41" t="s">
        <v>138</v>
      </c>
      <c r="B50" s="41" t="s">
        <v>139</v>
      </c>
      <c r="C50" s="41"/>
      <c r="D50" s="41" t="s">
        <v>101</v>
      </c>
      <c r="E50" s="41"/>
      <c r="F50" s="41" t="s">
        <v>132</v>
      </c>
      <c r="G50" s="41"/>
      <c r="H50" s="41" t="s">
        <v>134</v>
      </c>
      <c r="I50" s="41"/>
      <c r="J50" s="41" t="s">
        <v>149</v>
      </c>
      <c r="K50" s="41"/>
      <c r="L50" s="41" t="s">
        <v>150</v>
      </c>
      <c r="M50" s="41"/>
      <c r="N50" s="41" t="s">
        <v>116</v>
      </c>
      <c r="O50" s="41"/>
      <c r="P50" s="41"/>
      <c r="Q50" s="41"/>
      <c r="R50" s="41"/>
      <c r="S50" s="41" t="s">
        <v>151</v>
      </c>
      <c r="T50" s="41"/>
      <c r="U50" s="41" t="s">
        <v>8</v>
      </c>
      <c r="V50" s="41" t="s">
        <v>9</v>
      </c>
    </row>
    <row r="51" spans="1:22" ht="29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21" t="s">
        <v>110</v>
      </c>
      <c r="O51" s="21" t="s">
        <v>109</v>
      </c>
      <c r="P51" s="21" t="s">
        <v>108</v>
      </c>
      <c r="Q51" s="21"/>
      <c r="R51" s="21"/>
      <c r="S51" s="41"/>
      <c r="T51" s="41"/>
      <c r="U51" s="41"/>
      <c r="V51" s="41"/>
    </row>
    <row r="52" spans="1:22" ht="12.75">
      <c r="A52" s="42"/>
      <c r="B52" s="5" t="s">
        <v>120</v>
      </c>
      <c r="C52" s="5" t="s">
        <v>121</v>
      </c>
      <c r="D52" s="5" t="s">
        <v>120</v>
      </c>
      <c r="E52" s="5" t="s">
        <v>121</v>
      </c>
      <c r="F52" s="5" t="s">
        <v>120</v>
      </c>
      <c r="G52" s="5" t="s">
        <v>121</v>
      </c>
      <c r="H52" s="5" t="s">
        <v>120</v>
      </c>
      <c r="I52" s="5" t="s">
        <v>121</v>
      </c>
      <c r="J52" s="5" t="s">
        <v>120</v>
      </c>
      <c r="K52" s="5" t="s">
        <v>121</v>
      </c>
      <c r="L52" s="5" t="s">
        <v>120</v>
      </c>
      <c r="M52" s="5" t="s">
        <v>121</v>
      </c>
      <c r="N52" s="5" t="s">
        <v>123</v>
      </c>
      <c r="O52" s="5" t="s">
        <v>123</v>
      </c>
      <c r="P52" s="5" t="s">
        <v>123</v>
      </c>
      <c r="Q52" s="5" t="s">
        <v>120</v>
      </c>
      <c r="R52" s="5" t="s">
        <v>121</v>
      </c>
      <c r="S52" s="5" t="s">
        <v>120</v>
      </c>
      <c r="T52" s="5" t="s">
        <v>121</v>
      </c>
      <c r="U52" s="42"/>
      <c r="V52" s="42"/>
    </row>
    <row r="53" spans="1:22" ht="25.5">
      <c r="A53" s="7" t="s">
        <v>154</v>
      </c>
      <c r="B53" s="25">
        <v>3.7</v>
      </c>
      <c r="C53" s="25">
        <v>9.5</v>
      </c>
      <c r="D53" s="29">
        <v>170</v>
      </c>
      <c r="E53" s="25">
        <v>10</v>
      </c>
      <c r="F53" s="29">
        <v>15</v>
      </c>
      <c r="G53" s="25">
        <v>10</v>
      </c>
      <c r="H53" s="29">
        <v>18</v>
      </c>
      <c r="I53" s="25">
        <v>10</v>
      </c>
      <c r="J53" s="25">
        <v>20</v>
      </c>
      <c r="K53" s="25">
        <v>10</v>
      </c>
      <c r="L53" s="29">
        <v>15</v>
      </c>
      <c r="M53" s="25">
        <v>10</v>
      </c>
      <c r="N53" s="25">
        <v>0</v>
      </c>
      <c r="O53" s="25">
        <v>0</v>
      </c>
      <c r="P53" s="25">
        <v>0</v>
      </c>
      <c r="Q53" s="25">
        <f aca="true" t="shared" si="6" ref="Q53:Q63">SUM(N53+O53+P53)</f>
        <v>0</v>
      </c>
      <c r="R53" s="25">
        <v>10</v>
      </c>
      <c r="S53" s="25">
        <v>30</v>
      </c>
      <c r="T53" s="25">
        <v>10</v>
      </c>
      <c r="U53" s="22">
        <f aca="true" t="shared" si="7" ref="U53:U63">SUM(C53+E53+G53+I53+K53+M53+R53+T53)</f>
        <v>79.5</v>
      </c>
      <c r="V53" s="22">
        <f aca="true" t="shared" si="8" ref="V53:V63">SUM(U53/8)</f>
        <v>9.9375</v>
      </c>
    </row>
    <row r="54" spans="1:22" ht="25.5">
      <c r="A54" s="7" t="s">
        <v>43</v>
      </c>
      <c r="B54" s="25">
        <v>3.7</v>
      </c>
      <c r="C54" s="25">
        <v>9.5</v>
      </c>
      <c r="D54" s="29">
        <v>170</v>
      </c>
      <c r="E54" s="25">
        <v>10</v>
      </c>
      <c r="F54" s="29">
        <v>15</v>
      </c>
      <c r="G54" s="25">
        <v>10</v>
      </c>
      <c r="H54" s="29">
        <v>18</v>
      </c>
      <c r="I54" s="25">
        <v>10</v>
      </c>
      <c r="J54" s="25">
        <v>20</v>
      </c>
      <c r="K54" s="25">
        <v>10</v>
      </c>
      <c r="L54" s="29">
        <v>15</v>
      </c>
      <c r="M54" s="25">
        <v>10</v>
      </c>
      <c r="N54" s="25">
        <v>0</v>
      </c>
      <c r="O54" s="25">
        <v>0</v>
      </c>
      <c r="P54" s="25">
        <v>0</v>
      </c>
      <c r="Q54" s="25">
        <f t="shared" si="6"/>
        <v>0</v>
      </c>
      <c r="R54" s="25">
        <v>10</v>
      </c>
      <c r="S54" s="25">
        <v>30</v>
      </c>
      <c r="T54" s="25">
        <v>10</v>
      </c>
      <c r="U54" s="22">
        <f t="shared" si="7"/>
        <v>79.5</v>
      </c>
      <c r="V54" s="22">
        <f t="shared" si="8"/>
        <v>9.9375</v>
      </c>
    </row>
    <row r="55" spans="1:22" ht="25.5">
      <c r="A55" s="13" t="s">
        <v>39</v>
      </c>
      <c r="B55" s="25">
        <v>3.9</v>
      </c>
      <c r="C55" s="25">
        <v>8.5</v>
      </c>
      <c r="D55" s="29">
        <v>165</v>
      </c>
      <c r="E55" s="25">
        <v>9</v>
      </c>
      <c r="F55" s="29">
        <v>15</v>
      </c>
      <c r="G55" s="25">
        <v>10</v>
      </c>
      <c r="H55" s="29">
        <v>16</v>
      </c>
      <c r="I55" s="25">
        <v>9.2</v>
      </c>
      <c r="J55" s="25">
        <v>20</v>
      </c>
      <c r="K55" s="25">
        <v>10</v>
      </c>
      <c r="L55" s="29">
        <v>15</v>
      </c>
      <c r="M55" s="25">
        <v>10</v>
      </c>
      <c r="N55" s="25">
        <v>0</v>
      </c>
      <c r="O55" s="25">
        <v>0</v>
      </c>
      <c r="P55" s="25">
        <v>0</v>
      </c>
      <c r="Q55" s="25">
        <f t="shared" si="6"/>
        <v>0</v>
      </c>
      <c r="R55" s="25">
        <v>10</v>
      </c>
      <c r="S55" s="25">
        <v>30</v>
      </c>
      <c r="T55" s="25">
        <v>10</v>
      </c>
      <c r="U55" s="22">
        <f t="shared" si="7"/>
        <v>76.7</v>
      </c>
      <c r="V55" s="22">
        <f t="shared" si="8"/>
        <v>9.5875</v>
      </c>
    </row>
    <row r="56" spans="1:22" ht="25.5">
      <c r="A56" s="13" t="s">
        <v>45</v>
      </c>
      <c r="B56" s="25">
        <v>4</v>
      </c>
      <c r="C56" s="25">
        <v>8</v>
      </c>
      <c r="D56" s="29">
        <v>160</v>
      </c>
      <c r="E56" s="25">
        <v>8</v>
      </c>
      <c r="F56" s="29">
        <v>15</v>
      </c>
      <c r="G56" s="25">
        <v>10</v>
      </c>
      <c r="H56" s="29">
        <v>18</v>
      </c>
      <c r="I56" s="25">
        <v>10</v>
      </c>
      <c r="J56" s="25">
        <v>20</v>
      </c>
      <c r="K56" s="25">
        <v>10</v>
      </c>
      <c r="L56" s="29">
        <v>15</v>
      </c>
      <c r="M56" s="25">
        <v>10</v>
      </c>
      <c r="N56" s="25">
        <v>0</v>
      </c>
      <c r="O56" s="25">
        <v>0</v>
      </c>
      <c r="P56" s="25">
        <v>0</v>
      </c>
      <c r="Q56" s="25">
        <f t="shared" si="6"/>
        <v>0</v>
      </c>
      <c r="R56" s="25">
        <v>10</v>
      </c>
      <c r="S56" s="25">
        <v>30</v>
      </c>
      <c r="T56" s="25">
        <v>10</v>
      </c>
      <c r="U56" s="22">
        <f t="shared" si="7"/>
        <v>76</v>
      </c>
      <c r="V56" s="22">
        <f t="shared" si="8"/>
        <v>9.5</v>
      </c>
    </row>
    <row r="57" spans="1:22" ht="25.5">
      <c r="A57" s="7" t="s">
        <v>155</v>
      </c>
      <c r="B57" s="25">
        <v>4.2</v>
      </c>
      <c r="C57" s="25">
        <v>7</v>
      </c>
      <c r="D57" s="29">
        <v>160</v>
      </c>
      <c r="E57" s="25">
        <v>8</v>
      </c>
      <c r="F57" s="29">
        <v>15</v>
      </c>
      <c r="G57" s="25">
        <v>10</v>
      </c>
      <c r="H57" s="29">
        <v>18</v>
      </c>
      <c r="I57" s="25">
        <v>10</v>
      </c>
      <c r="J57" s="25">
        <v>20</v>
      </c>
      <c r="K57" s="25">
        <v>10</v>
      </c>
      <c r="L57" s="29">
        <v>15</v>
      </c>
      <c r="M57" s="25">
        <v>10</v>
      </c>
      <c r="N57" s="25">
        <v>0</v>
      </c>
      <c r="O57" s="25">
        <v>0</v>
      </c>
      <c r="P57" s="25">
        <v>0</v>
      </c>
      <c r="Q57" s="25">
        <f t="shared" si="6"/>
        <v>0</v>
      </c>
      <c r="R57" s="25">
        <v>10</v>
      </c>
      <c r="S57" s="25">
        <v>30</v>
      </c>
      <c r="T57" s="25">
        <v>10</v>
      </c>
      <c r="U57" s="22">
        <f t="shared" si="7"/>
        <v>75</v>
      </c>
      <c r="V57" s="22">
        <f t="shared" si="8"/>
        <v>9.375</v>
      </c>
    </row>
    <row r="58" spans="1:22" ht="25.5">
      <c r="A58" s="13" t="s">
        <v>44</v>
      </c>
      <c r="B58" s="25">
        <v>4</v>
      </c>
      <c r="C58" s="25">
        <v>8</v>
      </c>
      <c r="D58" s="29">
        <v>155</v>
      </c>
      <c r="E58" s="25">
        <v>7</v>
      </c>
      <c r="F58" s="29">
        <v>15</v>
      </c>
      <c r="G58" s="25">
        <v>10</v>
      </c>
      <c r="H58" s="29">
        <v>18</v>
      </c>
      <c r="I58" s="25">
        <v>10</v>
      </c>
      <c r="J58" s="25">
        <v>20</v>
      </c>
      <c r="K58" s="25">
        <v>10</v>
      </c>
      <c r="L58" s="29">
        <v>15</v>
      </c>
      <c r="M58" s="25">
        <v>10</v>
      </c>
      <c r="N58" s="25">
        <v>0</v>
      </c>
      <c r="O58" s="25">
        <v>0</v>
      </c>
      <c r="P58" s="25">
        <v>0</v>
      </c>
      <c r="Q58" s="25">
        <f t="shared" si="6"/>
        <v>0</v>
      </c>
      <c r="R58" s="25">
        <v>10</v>
      </c>
      <c r="S58" s="25">
        <v>30</v>
      </c>
      <c r="T58" s="25">
        <v>10</v>
      </c>
      <c r="U58" s="22">
        <f t="shared" si="7"/>
        <v>75</v>
      </c>
      <c r="V58" s="22">
        <f t="shared" si="8"/>
        <v>9.375</v>
      </c>
    </row>
    <row r="59" spans="1:22" ht="25.5">
      <c r="A59" s="7" t="s">
        <v>42</v>
      </c>
      <c r="B59" s="25">
        <v>4.2</v>
      </c>
      <c r="C59" s="25">
        <v>7</v>
      </c>
      <c r="D59" s="29">
        <v>155</v>
      </c>
      <c r="E59" s="25">
        <v>7</v>
      </c>
      <c r="F59" s="29">
        <v>15</v>
      </c>
      <c r="G59" s="25">
        <v>10</v>
      </c>
      <c r="H59" s="29">
        <v>18</v>
      </c>
      <c r="I59" s="25">
        <v>10</v>
      </c>
      <c r="J59" s="25">
        <v>20</v>
      </c>
      <c r="K59" s="25">
        <v>10</v>
      </c>
      <c r="L59" s="29">
        <v>15</v>
      </c>
      <c r="M59" s="25">
        <v>10</v>
      </c>
      <c r="N59" s="25">
        <v>0</v>
      </c>
      <c r="O59" s="25">
        <v>0</v>
      </c>
      <c r="P59" s="25">
        <v>0</v>
      </c>
      <c r="Q59" s="25">
        <f t="shared" si="6"/>
        <v>0</v>
      </c>
      <c r="R59" s="25">
        <v>10</v>
      </c>
      <c r="S59" s="25">
        <v>30</v>
      </c>
      <c r="T59" s="25">
        <v>10</v>
      </c>
      <c r="U59" s="22">
        <f t="shared" si="7"/>
        <v>74</v>
      </c>
      <c r="V59" s="22">
        <f t="shared" si="8"/>
        <v>9.25</v>
      </c>
    </row>
    <row r="60" spans="1:22" ht="25.5">
      <c r="A60" s="7" t="s">
        <v>41</v>
      </c>
      <c r="B60" s="25">
        <v>4.5</v>
      </c>
      <c r="C60" s="25">
        <v>5.5</v>
      </c>
      <c r="D60" s="29">
        <v>155</v>
      </c>
      <c r="E60" s="25">
        <v>7</v>
      </c>
      <c r="F60" s="29">
        <v>15</v>
      </c>
      <c r="G60" s="25">
        <v>10</v>
      </c>
      <c r="H60" s="29">
        <v>18</v>
      </c>
      <c r="I60" s="25">
        <v>10</v>
      </c>
      <c r="J60" s="25">
        <v>20</v>
      </c>
      <c r="K60" s="25">
        <v>10</v>
      </c>
      <c r="L60" s="29">
        <v>15</v>
      </c>
      <c r="M60" s="25">
        <v>10</v>
      </c>
      <c r="N60" s="25">
        <v>0.1</v>
      </c>
      <c r="O60" s="25">
        <v>0</v>
      </c>
      <c r="P60" s="25">
        <v>0</v>
      </c>
      <c r="Q60" s="25">
        <f t="shared" si="6"/>
        <v>0.1</v>
      </c>
      <c r="R60" s="25">
        <v>9.8</v>
      </c>
      <c r="S60" s="25">
        <v>30</v>
      </c>
      <c r="T60" s="25">
        <v>10</v>
      </c>
      <c r="U60" s="22">
        <f t="shared" si="7"/>
        <v>72.3</v>
      </c>
      <c r="V60" s="22">
        <f t="shared" si="8"/>
        <v>9.0375</v>
      </c>
    </row>
    <row r="61" spans="1:22" ht="25.5">
      <c r="A61" s="13" t="s">
        <v>46</v>
      </c>
      <c r="B61" s="25">
        <v>3.9</v>
      </c>
      <c r="C61" s="25">
        <v>8.5</v>
      </c>
      <c r="D61" s="29">
        <v>155</v>
      </c>
      <c r="E61" s="25">
        <v>7</v>
      </c>
      <c r="F61" s="29">
        <v>15</v>
      </c>
      <c r="G61" s="25">
        <v>10</v>
      </c>
      <c r="H61" s="29">
        <v>18</v>
      </c>
      <c r="I61" s="25">
        <v>10</v>
      </c>
      <c r="J61" s="25">
        <v>20</v>
      </c>
      <c r="K61" s="25">
        <v>10</v>
      </c>
      <c r="L61" s="29">
        <v>9</v>
      </c>
      <c r="M61" s="25">
        <v>7.4</v>
      </c>
      <c r="N61" s="25">
        <v>0.3</v>
      </c>
      <c r="O61" s="25">
        <v>0.1</v>
      </c>
      <c r="P61" s="25">
        <v>0.1</v>
      </c>
      <c r="Q61" s="25">
        <f t="shared" si="6"/>
        <v>0.5</v>
      </c>
      <c r="R61" s="25">
        <v>9</v>
      </c>
      <c r="S61" s="25">
        <v>30</v>
      </c>
      <c r="T61" s="25">
        <v>10</v>
      </c>
      <c r="U61" s="22">
        <f t="shared" si="7"/>
        <v>71.9</v>
      </c>
      <c r="V61" s="22">
        <f t="shared" si="8"/>
        <v>8.9875</v>
      </c>
    </row>
    <row r="62" spans="1:22" ht="25.5">
      <c r="A62" s="13" t="s">
        <v>40</v>
      </c>
      <c r="B62" s="25">
        <v>4</v>
      </c>
      <c r="C62" s="25">
        <v>8</v>
      </c>
      <c r="D62" s="29">
        <v>140</v>
      </c>
      <c r="E62" s="25">
        <v>4</v>
      </c>
      <c r="F62" s="29">
        <v>12</v>
      </c>
      <c r="G62" s="25">
        <v>8.2</v>
      </c>
      <c r="H62" s="29">
        <v>11</v>
      </c>
      <c r="I62" s="25">
        <v>6.4</v>
      </c>
      <c r="J62" s="25">
        <v>20</v>
      </c>
      <c r="K62" s="25">
        <v>10</v>
      </c>
      <c r="L62" s="29">
        <v>4</v>
      </c>
      <c r="M62" s="25">
        <v>4</v>
      </c>
      <c r="N62" s="25">
        <v>0.3</v>
      </c>
      <c r="O62" s="25">
        <v>0.1</v>
      </c>
      <c r="P62" s="25">
        <v>0</v>
      </c>
      <c r="Q62" s="25">
        <f t="shared" si="6"/>
        <v>0.4</v>
      </c>
      <c r="R62" s="25">
        <v>9.8</v>
      </c>
      <c r="S62" s="25">
        <v>30</v>
      </c>
      <c r="T62" s="25">
        <v>10</v>
      </c>
      <c r="U62" s="22">
        <f t="shared" si="7"/>
        <v>60.400000000000006</v>
      </c>
      <c r="V62" s="22">
        <f t="shared" si="8"/>
        <v>7.550000000000001</v>
      </c>
    </row>
    <row r="63" spans="1:22" ht="25.5">
      <c r="A63" s="13" t="s">
        <v>38</v>
      </c>
      <c r="B63" s="25">
        <v>4.5</v>
      </c>
      <c r="C63" s="25">
        <v>5.5</v>
      </c>
      <c r="D63" s="29">
        <v>140</v>
      </c>
      <c r="E63" s="25">
        <v>4</v>
      </c>
      <c r="F63" s="29">
        <v>15</v>
      </c>
      <c r="G63" s="25">
        <v>10</v>
      </c>
      <c r="H63" s="29">
        <v>4</v>
      </c>
      <c r="I63" s="25">
        <v>2.2</v>
      </c>
      <c r="J63" s="25">
        <v>20</v>
      </c>
      <c r="K63" s="25">
        <v>10</v>
      </c>
      <c r="L63" s="29">
        <v>13</v>
      </c>
      <c r="M63" s="25">
        <v>9.2</v>
      </c>
      <c r="N63" s="25">
        <v>0</v>
      </c>
      <c r="O63" s="25">
        <v>0</v>
      </c>
      <c r="P63" s="25">
        <v>0.3</v>
      </c>
      <c r="Q63" s="25">
        <f t="shared" si="6"/>
        <v>0.3</v>
      </c>
      <c r="R63" s="25">
        <v>9.4</v>
      </c>
      <c r="S63" s="25">
        <v>30</v>
      </c>
      <c r="T63" s="25">
        <v>10</v>
      </c>
      <c r="U63" s="22">
        <f t="shared" si="7"/>
        <v>60.3</v>
      </c>
      <c r="V63" s="22">
        <f t="shared" si="8"/>
        <v>7.5375</v>
      </c>
    </row>
  </sheetData>
  <mergeCells count="58">
    <mergeCell ref="S50:T51"/>
    <mergeCell ref="U50:U52"/>
    <mergeCell ref="V50:V52"/>
    <mergeCell ref="H50:I51"/>
    <mergeCell ref="J50:K51"/>
    <mergeCell ref="L50:M51"/>
    <mergeCell ref="N50:R50"/>
    <mergeCell ref="A50:A52"/>
    <mergeCell ref="B50:C51"/>
    <mergeCell ref="D50:E51"/>
    <mergeCell ref="F50:G51"/>
    <mergeCell ref="S32:T33"/>
    <mergeCell ref="U32:U34"/>
    <mergeCell ref="V32:V34"/>
    <mergeCell ref="A48:S48"/>
    <mergeCell ref="T48:V48"/>
    <mergeCell ref="A30:S30"/>
    <mergeCell ref="T30:V30"/>
    <mergeCell ref="A32:A34"/>
    <mergeCell ref="B32:C33"/>
    <mergeCell ref="D32:E33"/>
    <mergeCell ref="F32:G33"/>
    <mergeCell ref="H32:I33"/>
    <mergeCell ref="J32:K33"/>
    <mergeCell ref="L32:M33"/>
    <mergeCell ref="N32:R32"/>
    <mergeCell ref="P21:Q22"/>
    <mergeCell ref="R21:Y21"/>
    <mergeCell ref="T22:U22"/>
    <mergeCell ref="V22:W22"/>
    <mergeCell ref="A19:S19"/>
    <mergeCell ref="T19:Y19"/>
    <mergeCell ref="A21:A23"/>
    <mergeCell ref="B21:C22"/>
    <mergeCell ref="D21:E22"/>
    <mergeCell ref="F21:G22"/>
    <mergeCell ref="H21:I22"/>
    <mergeCell ref="J21:K22"/>
    <mergeCell ref="L21:M22"/>
    <mergeCell ref="N21:O22"/>
    <mergeCell ref="L3:M4"/>
    <mergeCell ref="N3:O4"/>
    <mergeCell ref="A3:A5"/>
    <mergeCell ref="P3:Q4"/>
    <mergeCell ref="D3:E4"/>
    <mergeCell ref="F3:G4"/>
    <mergeCell ref="H3:I4"/>
    <mergeCell ref="J3:K4"/>
    <mergeCell ref="AD3:AD5"/>
    <mergeCell ref="AE3:AE5"/>
    <mergeCell ref="T1:Y1"/>
    <mergeCell ref="Z3:AA4"/>
    <mergeCell ref="AB3:AC4"/>
    <mergeCell ref="T4:U4"/>
    <mergeCell ref="V4:W4"/>
    <mergeCell ref="R3:Y3"/>
    <mergeCell ref="A1:S1"/>
    <mergeCell ref="B3:C4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workbookViewId="0" topLeftCell="A1">
      <selection activeCell="Q14" sqref="Q14"/>
    </sheetView>
  </sheetViews>
  <sheetFormatPr defaultColWidth="9.140625" defaultRowHeight="12.75"/>
  <cols>
    <col min="1" max="1" width="13.28125" style="0" customWidth="1"/>
    <col min="2" max="36" width="6.421875" style="0" customWidth="1"/>
  </cols>
  <sheetData>
    <row r="1" spans="1:35" ht="15.7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4"/>
      <c r="T1" s="34"/>
      <c r="U1" s="34"/>
      <c r="V1" s="34"/>
      <c r="W1" s="34"/>
      <c r="AC1" s="40" t="s">
        <v>122</v>
      </c>
      <c r="AD1" s="40"/>
      <c r="AE1" s="34"/>
      <c r="AF1" s="34"/>
      <c r="AG1" s="34"/>
      <c r="AH1" s="34"/>
      <c r="AI1" s="34"/>
    </row>
    <row r="2" ht="15.75">
      <c r="A2" s="17" t="s">
        <v>127</v>
      </c>
    </row>
    <row r="3" spans="1:36" ht="17.25" customHeight="1">
      <c r="A3" s="48" t="s">
        <v>99</v>
      </c>
      <c r="B3" s="41" t="s">
        <v>100</v>
      </c>
      <c r="C3" s="45"/>
      <c r="D3" s="41" t="s">
        <v>101</v>
      </c>
      <c r="E3" s="45"/>
      <c r="F3" s="41" t="s">
        <v>102</v>
      </c>
      <c r="G3" s="45"/>
      <c r="H3" s="41" t="s">
        <v>103</v>
      </c>
      <c r="I3" s="45"/>
      <c r="J3" s="41" t="s">
        <v>104</v>
      </c>
      <c r="K3" s="45"/>
      <c r="L3" s="41" t="s">
        <v>105</v>
      </c>
      <c r="M3" s="45"/>
      <c r="N3" s="41" t="s">
        <v>106</v>
      </c>
      <c r="O3" s="45"/>
      <c r="P3" s="41" t="s">
        <v>107</v>
      </c>
      <c r="Q3" s="45"/>
      <c r="R3" s="41" t="s">
        <v>116</v>
      </c>
      <c r="S3" s="45"/>
      <c r="T3" s="45"/>
      <c r="U3" s="45"/>
      <c r="V3" s="45"/>
      <c r="W3" s="45"/>
      <c r="X3" s="45"/>
      <c r="Y3" s="45"/>
      <c r="Z3" s="45"/>
      <c r="AA3" s="45"/>
      <c r="AB3" s="45"/>
      <c r="AC3" s="47"/>
      <c r="AD3" s="47"/>
      <c r="AE3" s="41" t="s">
        <v>124</v>
      </c>
      <c r="AF3" s="45"/>
      <c r="AG3" s="41" t="s">
        <v>115</v>
      </c>
      <c r="AH3" s="45"/>
      <c r="AI3" s="42" t="s">
        <v>8</v>
      </c>
      <c r="AJ3" s="42" t="s">
        <v>9</v>
      </c>
    </row>
    <row r="4" spans="1:36" ht="17.25" customHeight="1">
      <c r="A4" s="49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 t="s">
        <v>108</v>
      </c>
      <c r="S4" s="45"/>
      <c r="T4" s="45"/>
      <c r="U4" s="46" t="s">
        <v>109</v>
      </c>
      <c r="V4" s="46" t="s">
        <v>110</v>
      </c>
      <c r="W4" s="45" t="s">
        <v>111</v>
      </c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2"/>
      <c r="AJ4" s="42"/>
    </row>
    <row r="5" spans="1:36" ht="23.25" customHeight="1">
      <c r="A5" s="49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19" t="s">
        <v>117</v>
      </c>
      <c r="S5" s="19" t="s">
        <v>118</v>
      </c>
      <c r="T5" s="19" t="s">
        <v>119</v>
      </c>
      <c r="U5" s="46"/>
      <c r="V5" s="46"/>
      <c r="W5" s="19" t="s">
        <v>112</v>
      </c>
      <c r="X5" s="19" t="s">
        <v>113</v>
      </c>
      <c r="Y5" s="19" t="s">
        <v>114</v>
      </c>
      <c r="Z5" s="19" t="s">
        <v>112</v>
      </c>
      <c r="AA5" s="19" t="s">
        <v>113</v>
      </c>
      <c r="AB5" s="19" t="s">
        <v>114</v>
      </c>
      <c r="AC5" s="47"/>
      <c r="AD5" s="47"/>
      <c r="AE5" s="45"/>
      <c r="AF5" s="45"/>
      <c r="AG5" s="45"/>
      <c r="AH5" s="45"/>
      <c r="AI5" s="42"/>
      <c r="AJ5" s="42"/>
    </row>
    <row r="6" spans="1:36" ht="12.75">
      <c r="A6" s="49"/>
      <c r="B6" s="18" t="s">
        <v>120</v>
      </c>
      <c r="C6" s="18" t="s">
        <v>121</v>
      </c>
      <c r="D6" s="18" t="s">
        <v>120</v>
      </c>
      <c r="E6" s="18" t="s">
        <v>121</v>
      </c>
      <c r="F6" s="18" t="s">
        <v>120</v>
      </c>
      <c r="G6" s="18" t="s">
        <v>121</v>
      </c>
      <c r="H6" s="18" t="s">
        <v>120</v>
      </c>
      <c r="I6" s="18" t="s">
        <v>121</v>
      </c>
      <c r="J6" s="18" t="s">
        <v>120</v>
      </c>
      <c r="K6" s="18" t="s">
        <v>121</v>
      </c>
      <c r="L6" s="18" t="s">
        <v>120</v>
      </c>
      <c r="M6" s="18" t="s">
        <v>121</v>
      </c>
      <c r="N6" s="18" t="s">
        <v>120</v>
      </c>
      <c r="O6" s="18" t="s">
        <v>121</v>
      </c>
      <c r="P6" s="18" t="s">
        <v>120</v>
      </c>
      <c r="Q6" s="18" t="s">
        <v>121</v>
      </c>
      <c r="R6" s="18" t="s">
        <v>123</v>
      </c>
      <c r="S6" s="18" t="s">
        <v>123</v>
      </c>
      <c r="T6" s="18" t="s">
        <v>123</v>
      </c>
      <c r="U6" s="18" t="s">
        <v>123</v>
      </c>
      <c r="V6" s="18" t="s">
        <v>123</v>
      </c>
      <c r="W6" s="18" t="s">
        <v>123</v>
      </c>
      <c r="X6" s="18" t="s">
        <v>123</v>
      </c>
      <c r="Y6" s="18" t="s">
        <v>123</v>
      </c>
      <c r="Z6" s="18" t="s">
        <v>123</v>
      </c>
      <c r="AA6" s="18" t="s">
        <v>123</v>
      </c>
      <c r="AB6" s="18" t="s">
        <v>123</v>
      </c>
      <c r="AC6" s="18" t="s">
        <v>120</v>
      </c>
      <c r="AD6" s="18" t="s">
        <v>121</v>
      </c>
      <c r="AE6" s="18" t="s">
        <v>120</v>
      </c>
      <c r="AF6" s="18" t="s">
        <v>121</v>
      </c>
      <c r="AG6" s="18" t="s">
        <v>120</v>
      </c>
      <c r="AH6" s="18" t="s">
        <v>121</v>
      </c>
      <c r="AI6" s="42"/>
      <c r="AJ6" s="42"/>
    </row>
    <row r="7" spans="1:36" ht="25.5" customHeight="1">
      <c r="A7" s="20" t="s">
        <v>66</v>
      </c>
      <c r="B7" s="25">
        <v>3.3</v>
      </c>
      <c r="C7" s="25">
        <v>10</v>
      </c>
      <c r="D7" s="29">
        <v>205</v>
      </c>
      <c r="E7" s="25">
        <v>10</v>
      </c>
      <c r="F7" s="25">
        <v>6.6</v>
      </c>
      <c r="G7" s="25">
        <v>10</v>
      </c>
      <c r="H7" s="25">
        <v>19</v>
      </c>
      <c r="I7" s="25">
        <v>6.2</v>
      </c>
      <c r="J7" s="29">
        <v>17</v>
      </c>
      <c r="K7" s="25">
        <v>10</v>
      </c>
      <c r="L7" s="29">
        <v>20</v>
      </c>
      <c r="M7" s="25">
        <v>7.7</v>
      </c>
      <c r="N7" s="29">
        <v>15</v>
      </c>
      <c r="O7" s="25">
        <v>8</v>
      </c>
      <c r="P7" s="29">
        <v>10</v>
      </c>
      <c r="Q7" s="25">
        <v>5.5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0.1</v>
      </c>
      <c r="X7" s="25">
        <v>0.1</v>
      </c>
      <c r="Y7" s="25">
        <v>0.1</v>
      </c>
      <c r="Z7" s="25">
        <v>0.3</v>
      </c>
      <c r="AA7" s="25">
        <v>0.3</v>
      </c>
      <c r="AB7" s="25">
        <v>0.1</v>
      </c>
      <c r="AC7" s="25">
        <f aca="true" t="shared" si="0" ref="AC7:AC14">SUM(R7:AB7)</f>
        <v>1.0000000000000002</v>
      </c>
      <c r="AD7" s="25">
        <v>8</v>
      </c>
      <c r="AE7" s="29">
        <v>74</v>
      </c>
      <c r="AF7" s="25">
        <v>9.4</v>
      </c>
      <c r="AG7" s="25">
        <v>53</v>
      </c>
      <c r="AH7" s="25">
        <v>6.3</v>
      </c>
      <c r="AI7" s="22">
        <f aca="true" t="shared" si="1" ref="AI7:AI14">SUM(C7+E7+G7+I7+K7+M7+O7+Q7+AD7+AF7+AH7)</f>
        <v>91.10000000000001</v>
      </c>
      <c r="AJ7" s="22">
        <f aca="true" t="shared" si="2" ref="AJ7:AJ14">SUM(AI7/11)</f>
        <v>8.281818181818183</v>
      </c>
    </row>
    <row r="8" spans="1:36" ht="25.5" customHeight="1">
      <c r="A8" s="7" t="s">
        <v>126</v>
      </c>
      <c r="B8" s="25">
        <v>3.5</v>
      </c>
      <c r="C8" s="25">
        <v>10</v>
      </c>
      <c r="D8" s="29">
        <v>175</v>
      </c>
      <c r="E8" s="25">
        <v>7.5</v>
      </c>
      <c r="F8" s="25">
        <v>7.3</v>
      </c>
      <c r="G8" s="25">
        <v>9.5</v>
      </c>
      <c r="H8" s="25">
        <v>37</v>
      </c>
      <c r="I8" s="25">
        <v>9.2</v>
      </c>
      <c r="J8" s="29">
        <v>17</v>
      </c>
      <c r="K8" s="25">
        <v>10</v>
      </c>
      <c r="L8" s="29">
        <v>18</v>
      </c>
      <c r="M8" s="25">
        <v>7</v>
      </c>
      <c r="N8" s="29">
        <v>13</v>
      </c>
      <c r="O8" s="25">
        <v>7</v>
      </c>
      <c r="P8" s="29">
        <v>2</v>
      </c>
      <c r="Q8" s="25">
        <v>1.5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0.1</v>
      </c>
      <c r="X8" s="25">
        <v>0.1</v>
      </c>
      <c r="Y8" s="25">
        <v>0.1</v>
      </c>
      <c r="Z8" s="25">
        <v>0.1</v>
      </c>
      <c r="AA8" s="25">
        <v>0.1</v>
      </c>
      <c r="AB8" s="25">
        <v>0</v>
      </c>
      <c r="AC8" s="25">
        <f t="shared" si="0"/>
        <v>0.5</v>
      </c>
      <c r="AD8" s="25">
        <v>9</v>
      </c>
      <c r="AE8" s="29">
        <v>62</v>
      </c>
      <c r="AF8" s="25">
        <v>8.2</v>
      </c>
      <c r="AG8" s="25">
        <v>22</v>
      </c>
      <c r="AH8" s="25">
        <v>3.2</v>
      </c>
      <c r="AI8" s="22">
        <f t="shared" si="1"/>
        <v>82.10000000000001</v>
      </c>
      <c r="AJ8" s="22">
        <f t="shared" si="2"/>
        <v>7.463636363636365</v>
      </c>
    </row>
    <row r="9" spans="1:36" ht="25.5" customHeight="1">
      <c r="A9" s="7" t="s">
        <v>68</v>
      </c>
      <c r="B9" s="25">
        <v>3.7</v>
      </c>
      <c r="C9" s="25">
        <v>10</v>
      </c>
      <c r="D9" s="29">
        <v>180</v>
      </c>
      <c r="E9" s="25">
        <v>8</v>
      </c>
      <c r="F9" s="25">
        <v>9</v>
      </c>
      <c r="G9" s="25">
        <v>8</v>
      </c>
      <c r="H9" s="25">
        <v>21</v>
      </c>
      <c r="I9" s="25">
        <v>6.6</v>
      </c>
      <c r="J9" s="29">
        <v>17</v>
      </c>
      <c r="K9" s="25">
        <v>10</v>
      </c>
      <c r="L9" s="29">
        <v>22</v>
      </c>
      <c r="M9" s="25">
        <v>8.3</v>
      </c>
      <c r="N9" s="29">
        <v>13</v>
      </c>
      <c r="O9" s="25">
        <v>7</v>
      </c>
      <c r="P9" s="29">
        <v>2</v>
      </c>
      <c r="Q9" s="25">
        <v>1.5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0.1</v>
      </c>
      <c r="X9" s="25">
        <v>0.1</v>
      </c>
      <c r="Y9" s="25">
        <v>0.1</v>
      </c>
      <c r="Z9" s="25">
        <v>0.1</v>
      </c>
      <c r="AA9" s="25">
        <v>0.1</v>
      </c>
      <c r="AB9" s="25">
        <v>0</v>
      </c>
      <c r="AC9" s="25">
        <f t="shared" si="0"/>
        <v>0.5</v>
      </c>
      <c r="AD9" s="25">
        <v>9</v>
      </c>
      <c r="AE9" s="29">
        <v>66</v>
      </c>
      <c r="AF9" s="25">
        <v>8.6</v>
      </c>
      <c r="AG9" s="25">
        <v>30</v>
      </c>
      <c r="AH9" s="25">
        <v>4</v>
      </c>
      <c r="AI9" s="22">
        <f t="shared" si="1"/>
        <v>81</v>
      </c>
      <c r="AJ9" s="22">
        <f t="shared" si="2"/>
        <v>7.363636363636363</v>
      </c>
    </row>
    <row r="10" spans="1:36" ht="25.5" customHeight="1">
      <c r="A10" s="7" t="s">
        <v>69</v>
      </c>
      <c r="B10" s="25">
        <v>3.6</v>
      </c>
      <c r="C10" s="25">
        <v>10</v>
      </c>
      <c r="D10" s="29">
        <v>170</v>
      </c>
      <c r="E10" s="25">
        <v>7</v>
      </c>
      <c r="F10" s="25">
        <v>10.8</v>
      </c>
      <c r="G10" s="25">
        <v>6</v>
      </c>
      <c r="H10" s="25">
        <v>27</v>
      </c>
      <c r="I10" s="25">
        <v>7.5</v>
      </c>
      <c r="J10" s="29">
        <v>15</v>
      </c>
      <c r="K10" s="25">
        <v>9</v>
      </c>
      <c r="L10" s="29">
        <v>15</v>
      </c>
      <c r="M10" s="25">
        <v>5.5</v>
      </c>
      <c r="N10" s="29">
        <v>11</v>
      </c>
      <c r="O10" s="25">
        <v>6</v>
      </c>
      <c r="P10" s="29">
        <v>8</v>
      </c>
      <c r="Q10" s="25">
        <v>4.5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0.1</v>
      </c>
      <c r="Z10" s="25">
        <v>0.1</v>
      </c>
      <c r="AA10" s="25">
        <v>0.1</v>
      </c>
      <c r="AB10" s="25">
        <v>0</v>
      </c>
      <c r="AC10" s="25">
        <f t="shared" si="0"/>
        <v>0.30000000000000004</v>
      </c>
      <c r="AD10" s="25">
        <v>9.5</v>
      </c>
      <c r="AE10" s="29">
        <v>59</v>
      </c>
      <c r="AF10" s="25">
        <v>8.9</v>
      </c>
      <c r="AG10" s="25">
        <v>42</v>
      </c>
      <c r="AH10" s="25">
        <v>5.2</v>
      </c>
      <c r="AI10" s="22">
        <f t="shared" si="1"/>
        <v>79.10000000000001</v>
      </c>
      <c r="AJ10" s="22">
        <f t="shared" si="2"/>
        <v>7.190909090909091</v>
      </c>
    </row>
    <row r="11" spans="1:36" ht="25.5" customHeight="1">
      <c r="A11" s="7" t="s">
        <v>72</v>
      </c>
      <c r="B11" s="25">
        <v>3.7</v>
      </c>
      <c r="C11" s="25">
        <v>10</v>
      </c>
      <c r="D11" s="29">
        <v>170</v>
      </c>
      <c r="E11" s="25">
        <v>7</v>
      </c>
      <c r="F11" s="25">
        <v>10.2</v>
      </c>
      <c r="G11" s="25">
        <v>6.5</v>
      </c>
      <c r="H11" s="25">
        <v>13</v>
      </c>
      <c r="I11" s="25">
        <v>5.3</v>
      </c>
      <c r="J11" s="29">
        <v>17</v>
      </c>
      <c r="K11" s="25">
        <v>10</v>
      </c>
      <c r="L11" s="29">
        <v>15</v>
      </c>
      <c r="M11" s="25">
        <v>5.5</v>
      </c>
      <c r="N11" s="29">
        <v>7</v>
      </c>
      <c r="O11" s="25">
        <v>4</v>
      </c>
      <c r="P11" s="29">
        <v>2</v>
      </c>
      <c r="Q11" s="25">
        <v>1.5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0.1</v>
      </c>
      <c r="X11" s="25">
        <v>0.1</v>
      </c>
      <c r="Y11" s="25">
        <v>0.1</v>
      </c>
      <c r="Z11" s="25">
        <v>0.1</v>
      </c>
      <c r="AA11" s="25">
        <v>0.1</v>
      </c>
      <c r="AB11" s="25">
        <v>0</v>
      </c>
      <c r="AC11" s="25">
        <f t="shared" si="0"/>
        <v>0.5</v>
      </c>
      <c r="AD11" s="25">
        <v>9</v>
      </c>
      <c r="AE11" s="29">
        <v>60</v>
      </c>
      <c r="AF11" s="25">
        <v>8</v>
      </c>
      <c r="AG11" s="25">
        <v>10</v>
      </c>
      <c r="AH11" s="25">
        <v>2</v>
      </c>
      <c r="AI11" s="22">
        <f t="shared" si="1"/>
        <v>68.8</v>
      </c>
      <c r="AJ11" s="22">
        <f t="shared" si="2"/>
        <v>6.254545454545454</v>
      </c>
    </row>
    <row r="12" spans="1:36" ht="25.5" customHeight="1">
      <c r="A12" s="7" t="s">
        <v>71</v>
      </c>
      <c r="B12" s="25">
        <v>3.8</v>
      </c>
      <c r="C12" s="25">
        <v>9.5</v>
      </c>
      <c r="D12" s="29">
        <v>180</v>
      </c>
      <c r="E12" s="25">
        <v>8</v>
      </c>
      <c r="F12" s="25">
        <v>12.3</v>
      </c>
      <c r="G12" s="25">
        <v>4.5</v>
      </c>
      <c r="H12" s="25">
        <v>20</v>
      </c>
      <c r="I12" s="25">
        <v>6.4</v>
      </c>
      <c r="J12" s="29">
        <v>9</v>
      </c>
      <c r="K12" s="25">
        <v>6</v>
      </c>
      <c r="L12" s="29">
        <v>15</v>
      </c>
      <c r="M12" s="25">
        <v>5.5</v>
      </c>
      <c r="N12" s="29">
        <v>8</v>
      </c>
      <c r="O12" s="25">
        <v>4.5</v>
      </c>
      <c r="P12" s="29">
        <v>1</v>
      </c>
      <c r="Q12" s="25">
        <v>1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0.1</v>
      </c>
      <c r="X12" s="25">
        <v>0.1</v>
      </c>
      <c r="Y12" s="25">
        <v>0</v>
      </c>
      <c r="Z12" s="25">
        <v>0</v>
      </c>
      <c r="AA12" s="25">
        <v>0</v>
      </c>
      <c r="AB12" s="25">
        <v>0.1</v>
      </c>
      <c r="AC12" s="25">
        <f t="shared" si="0"/>
        <v>0.30000000000000004</v>
      </c>
      <c r="AD12" s="25">
        <v>9.5</v>
      </c>
      <c r="AE12" s="29">
        <v>60</v>
      </c>
      <c r="AF12" s="25">
        <v>8</v>
      </c>
      <c r="AG12" s="25">
        <v>25</v>
      </c>
      <c r="AH12" s="25">
        <v>3.5</v>
      </c>
      <c r="AI12" s="22">
        <f t="shared" si="1"/>
        <v>66.4</v>
      </c>
      <c r="AJ12" s="22">
        <f t="shared" si="2"/>
        <v>6.036363636363637</v>
      </c>
    </row>
    <row r="13" spans="1:36" ht="25.5" customHeight="1">
      <c r="A13" s="20" t="s">
        <v>81</v>
      </c>
      <c r="B13" s="25">
        <v>3.8</v>
      </c>
      <c r="C13" s="25">
        <v>9.5</v>
      </c>
      <c r="D13" s="29">
        <v>190</v>
      </c>
      <c r="E13" s="25">
        <v>9</v>
      </c>
      <c r="F13" s="25">
        <v>14</v>
      </c>
      <c r="G13" s="25">
        <v>3</v>
      </c>
      <c r="H13" s="25">
        <v>24</v>
      </c>
      <c r="I13" s="25">
        <v>7</v>
      </c>
      <c r="J13" s="29">
        <v>1</v>
      </c>
      <c r="K13" s="25">
        <v>1</v>
      </c>
      <c r="L13" s="29">
        <v>4</v>
      </c>
      <c r="M13" s="25">
        <v>2.4</v>
      </c>
      <c r="N13" s="29">
        <v>3</v>
      </c>
      <c r="O13" s="25">
        <v>2</v>
      </c>
      <c r="P13" s="29">
        <v>4</v>
      </c>
      <c r="Q13" s="25">
        <v>2.5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0.1</v>
      </c>
      <c r="X13" s="25">
        <v>0</v>
      </c>
      <c r="Y13" s="25">
        <v>0.1</v>
      </c>
      <c r="Z13" s="25">
        <v>0</v>
      </c>
      <c r="AA13" s="25">
        <v>0</v>
      </c>
      <c r="AB13" s="25">
        <v>0.1</v>
      </c>
      <c r="AC13" s="25">
        <f t="shared" si="0"/>
        <v>0.30000000000000004</v>
      </c>
      <c r="AD13" s="25">
        <v>9.5</v>
      </c>
      <c r="AE13" s="29">
        <v>61</v>
      </c>
      <c r="AF13" s="25">
        <v>8.1</v>
      </c>
      <c r="AG13" s="25">
        <v>53</v>
      </c>
      <c r="AH13" s="25">
        <v>6.3</v>
      </c>
      <c r="AI13" s="22">
        <f t="shared" si="1"/>
        <v>60.3</v>
      </c>
      <c r="AJ13" s="22">
        <f t="shared" si="2"/>
        <v>5.4818181818181815</v>
      </c>
    </row>
    <row r="14" spans="1:36" ht="25.5" customHeight="1">
      <c r="A14" s="7" t="s">
        <v>125</v>
      </c>
      <c r="B14" s="25">
        <v>3.8</v>
      </c>
      <c r="C14" s="25">
        <v>9.5</v>
      </c>
      <c r="D14" s="29">
        <v>165</v>
      </c>
      <c r="E14" s="25">
        <v>6.5</v>
      </c>
      <c r="F14" s="25">
        <v>13</v>
      </c>
      <c r="G14" s="25">
        <v>4</v>
      </c>
      <c r="H14" s="25">
        <v>1</v>
      </c>
      <c r="I14" s="25">
        <v>0.5</v>
      </c>
      <c r="J14" s="29">
        <v>14</v>
      </c>
      <c r="K14" s="25">
        <v>8.5</v>
      </c>
      <c r="L14" s="29">
        <v>10</v>
      </c>
      <c r="M14" s="25">
        <v>3.5</v>
      </c>
      <c r="N14" s="29">
        <v>12</v>
      </c>
      <c r="O14" s="25">
        <v>6.5</v>
      </c>
      <c r="P14" s="29">
        <v>0</v>
      </c>
      <c r="Q14" s="25">
        <v>0</v>
      </c>
      <c r="R14" s="25">
        <v>0.3</v>
      </c>
      <c r="S14" s="25">
        <v>0.3</v>
      </c>
      <c r="T14" s="25">
        <v>0.1</v>
      </c>
      <c r="U14" s="25">
        <v>0</v>
      </c>
      <c r="V14" s="25">
        <v>0.1</v>
      </c>
      <c r="W14" s="25">
        <v>0.5</v>
      </c>
      <c r="X14" s="25">
        <v>0.5</v>
      </c>
      <c r="Y14" s="25">
        <v>0.3</v>
      </c>
      <c r="Z14" s="25">
        <v>0.5</v>
      </c>
      <c r="AA14" s="25">
        <v>0.3</v>
      </c>
      <c r="AB14" s="25">
        <v>0.3</v>
      </c>
      <c r="AC14" s="25">
        <f t="shared" si="0"/>
        <v>3.1999999999999993</v>
      </c>
      <c r="AD14" s="25">
        <v>3.5</v>
      </c>
      <c r="AE14" s="29">
        <v>62</v>
      </c>
      <c r="AF14" s="25">
        <v>8.2</v>
      </c>
      <c r="AG14" s="25">
        <v>3</v>
      </c>
      <c r="AH14" s="25">
        <v>0.5</v>
      </c>
      <c r="AI14" s="22">
        <f t="shared" si="1"/>
        <v>51.2</v>
      </c>
      <c r="AJ14" s="22">
        <f t="shared" si="2"/>
        <v>4.654545454545455</v>
      </c>
    </row>
    <row r="15" ht="25.5" customHeight="1"/>
    <row r="16" spans="1:35" ht="15.75">
      <c r="A16" s="39" t="s">
        <v>59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4"/>
      <c r="T16" s="34"/>
      <c r="U16" s="34"/>
      <c r="V16" s="34"/>
      <c r="W16" s="34"/>
      <c r="AC16" s="40" t="s">
        <v>122</v>
      </c>
      <c r="AD16" s="40"/>
      <c r="AE16" s="34"/>
      <c r="AF16" s="34"/>
      <c r="AG16" s="34"/>
      <c r="AH16" s="34"/>
      <c r="AI16" s="34"/>
    </row>
    <row r="17" ht="15.75">
      <c r="A17" s="17" t="s">
        <v>128</v>
      </c>
    </row>
    <row r="18" spans="1:36" ht="12.75">
      <c r="A18" s="48" t="s">
        <v>99</v>
      </c>
      <c r="B18" s="41" t="s">
        <v>100</v>
      </c>
      <c r="C18" s="45"/>
      <c r="D18" s="41" t="s">
        <v>101</v>
      </c>
      <c r="E18" s="45"/>
      <c r="F18" s="41" t="s">
        <v>102</v>
      </c>
      <c r="G18" s="45"/>
      <c r="H18" s="41" t="s">
        <v>103</v>
      </c>
      <c r="I18" s="45"/>
      <c r="J18" s="41" t="s">
        <v>104</v>
      </c>
      <c r="K18" s="45"/>
      <c r="L18" s="41" t="s">
        <v>105</v>
      </c>
      <c r="M18" s="45"/>
      <c r="N18" s="41" t="s">
        <v>106</v>
      </c>
      <c r="O18" s="45"/>
      <c r="P18" s="41" t="s">
        <v>107</v>
      </c>
      <c r="Q18" s="45"/>
      <c r="R18" s="41" t="s">
        <v>116</v>
      </c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7"/>
      <c r="AD18" s="47"/>
      <c r="AE18" s="41" t="s">
        <v>124</v>
      </c>
      <c r="AF18" s="45"/>
      <c r="AG18" s="41" t="s">
        <v>115</v>
      </c>
      <c r="AH18" s="45"/>
      <c r="AI18" s="42" t="s">
        <v>8</v>
      </c>
      <c r="AJ18" s="42" t="s">
        <v>9</v>
      </c>
    </row>
    <row r="19" spans="1:36" ht="12.75">
      <c r="A19" s="4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 t="s">
        <v>108</v>
      </c>
      <c r="S19" s="45"/>
      <c r="T19" s="45"/>
      <c r="U19" s="46" t="s">
        <v>109</v>
      </c>
      <c r="V19" s="46" t="s">
        <v>110</v>
      </c>
      <c r="W19" s="45" t="s">
        <v>111</v>
      </c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2"/>
      <c r="AJ19" s="42"/>
    </row>
    <row r="20" spans="1:36" ht="23.25">
      <c r="A20" s="49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19" t="s">
        <v>117</v>
      </c>
      <c r="S20" s="19" t="s">
        <v>118</v>
      </c>
      <c r="T20" s="19" t="s">
        <v>119</v>
      </c>
      <c r="U20" s="46"/>
      <c r="V20" s="46"/>
      <c r="W20" s="19" t="s">
        <v>112</v>
      </c>
      <c r="X20" s="19" t="s">
        <v>113</v>
      </c>
      <c r="Y20" s="19" t="s">
        <v>114</v>
      </c>
      <c r="Z20" s="19" t="s">
        <v>112</v>
      </c>
      <c r="AA20" s="19" t="s">
        <v>113</v>
      </c>
      <c r="AB20" s="19" t="s">
        <v>114</v>
      </c>
      <c r="AC20" s="47"/>
      <c r="AD20" s="47"/>
      <c r="AE20" s="45"/>
      <c r="AF20" s="45"/>
      <c r="AG20" s="45"/>
      <c r="AH20" s="45"/>
      <c r="AI20" s="42"/>
      <c r="AJ20" s="42"/>
    </row>
    <row r="21" spans="1:36" ht="12.75">
      <c r="A21" s="49"/>
      <c r="B21" s="18" t="s">
        <v>120</v>
      </c>
      <c r="C21" s="18" t="s">
        <v>121</v>
      </c>
      <c r="D21" s="18" t="s">
        <v>120</v>
      </c>
      <c r="E21" s="18" t="s">
        <v>121</v>
      </c>
      <c r="F21" s="18" t="s">
        <v>120</v>
      </c>
      <c r="G21" s="18" t="s">
        <v>121</v>
      </c>
      <c r="H21" s="18" t="s">
        <v>120</v>
      </c>
      <c r="I21" s="18" t="s">
        <v>121</v>
      </c>
      <c r="J21" s="18" t="s">
        <v>120</v>
      </c>
      <c r="K21" s="18" t="s">
        <v>121</v>
      </c>
      <c r="L21" s="18" t="s">
        <v>120</v>
      </c>
      <c r="M21" s="18" t="s">
        <v>121</v>
      </c>
      <c r="N21" s="18" t="s">
        <v>120</v>
      </c>
      <c r="O21" s="18" t="s">
        <v>121</v>
      </c>
      <c r="P21" s="18" t="s">
        <v>120</v>
      </c>
      <c r="Q21" s="18" t="s">
        <v>121</v>
      </c>
      <c r="R21" s="18" t="s">
        <v>123</v>
      </c>
      <c r="S21" s="18" t="s">
        <v>123</v>
      </c>
      <c r="T21" s="18" t="s">
        <v>123</v>
      </c>
      <c r="U21" s="18" t="s">
        <v>123</v>
      </c>
      <c r="V21" s="18" t="s">
        <v>123</v>
      </c>
      <c r="W21" s="18" t="s">
        <v>123</v>
      </c>
      <c r="X21" s="18" t="s">
        <v>123</v>
      </c>
      <c r="Y21" s="18" t="s">
        <v>123</v>
      </c>
      <c r="Z21" s="18" t="s">
        <v>123</v>
      </c>
      <c r="AA21" s="18" t="s">
        <v>123</v>
      </c>
      <c r="AB21" s="18" t="s">
        <v>123</v>
      </c>
      <c r="AC21" s="18" t="s">
        <v>120</v>
      </c>
      <c r="AD21" s="18" t="s">
        <v>121</v>
      </c>
      <c r="AE21" s="18" t="s">
        <v>120</v>
      </c>
      <c r="AF21" s="18" t="s">
        <v>121</v>
      </c>
      <c r="AG21" s="18" t="s">
        <v>120</v>
      </c>
      <c r="AH21" s="18" t="s">
        <v>121</v>
      </c>
      <c r="AI21" s="42"/>
      <c r="AJ21" s="42"/>
    </row>
    <row r="22" spans="1:36" ht="25.5">
      <c r="A22" s="7" t="s">
        <v>129</v>
      </c>
      <c r="B22" s="27">
        <v>3.8</v>
      </c>
      <c r="C22" s="25">
        <v>9.5</v>
      </c>
      <c r="D22" s="29">
        <v>180</v>
      </c>
      <c r="E22" s="25">
        <v>8</v>
      </c>
      <c r="F22" s="25">
        <v>9.5</v>
      </c>
      <c r="G22" s="25">
        <v>7.5</v>
      </c>
      <c r="H22" s="25">
        <v>42</v>
      </c>
      <c r="I22" s="25">
        <v>10</v>
      </c>
      <c r="J22" s="29">
        <v>17</v>
      </c>
      <c r="K22" s="25">
        <v>10</v>
      </c>
      <c r="L22" s="29">
        <v>17</v>
      </c>
      <c r="M22" s="25">
        <v>6.5</v>
      </c>
      <c r="N22" s="29">
        <v>8</v>
      </c>
      <c r="O22" s="25">
        <v>4.5</v>
      </c>
      <c r="P22" s="29">
        <v>3</v>
      </c>
      <c r="Q22" s="25">
        <v>2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f>SUM(R22:AB22)</f>
        <v>0</v>
      </c>
      <c r="AD22" s="25">
        <v>10</v>
      </c>
      <c r="AE22" s="29">
        <v>65</v>
      </c>
      <c r="AF22" s="25">
        <v>8.5</v>
      </c>
      <c r="AG22" s="25">
        <v>3</v>
      </c>
      <c r="AH22" s="25">
        <v>0</v>
      </c>
      <c r="AI22" s="22">
        <f aca="true" t="shared" si="3" ref="AI22:AI27">SUM(C22+E22+G22+I22+K22+M22+O22+Q22+AD22+AF22+AH22)</f>
        <v>76.5</v>
      </c>
      <c r="AJ22" s="22">
        <f aca="true" t="shared" si="4" ref="AJ22:AJ27">SUM(AI22/11)</f>
        <v>6.954545454545454</v>
      </c>
    </row>
    <row r="23" spans="1:36" ht="25.5">
      <c r="A23" s="20" t="s">
        <v>74</v>
      </c>
      <c r="B23" s="25">
        <v>3.7</v>
      </c>
      <c r="C23" s="25">
        <v>10</v>
      </c>
      <c r="D23" s="29">
        <v>170</v>
      </c>
      <c r="E23" s="25">
        <v>7</v>
      </c>
      <c r="F23" s="25">
        <v>7.4</v>
      </c>
      <c r="G23" s="25">
        <v>9.5</v>
      </c>
      <c r="H23" s="25">
        <v>20</v>
      </c>
      <c r="I23" s="25">
        <v>6.5</v>
      </c>
      <c r="J23" s="29">
        <v>17</v>
      </c>
      <c r="K23" s="25">
        <v>10</v>
      </c>
      <c r="L23" s="29">
        <v>17</v>
      </c>
      <c r="M23" s="25">
        <v>6.5</v>
      </c>
      <c r="N23" s="29">
        <v>20</v>
      </c>
      <c r="O23" s="25">
        <v>10</v>
      </c>
      <c r="P23" s="29">
        <v>0</v>
      </c>
      <c r="Q23" s="25">
        <v>0</v>
      </c>
      <c r="R23" s="25">
        <v>0</v>
      </c>
      <c r="S23" s="25">
        <v>0</v>
      </c>
      <c r="T23" s="25">
        <v>0.1</v>
      </c>
      <c r="U23" s="25">
        <v>0</v>
      </c>
      <c r="V23" s="25">
        <v>0</v>
      </c>
      <c r="W23" s="25">
        <v>0.5</v>
      </c>
      <c r="X23" s="25">
        <v>0.1</v>
      </c>
      <c r="Y23" s="25">
        <v>0.1</v>
      </c>
      <c r="Z23" s="25">
        <v>0.1</v>
      </c>
      <c r="AA23" s="25">
        <v>0.1</v>
      </c>
      <c r="AB23" s="25">
        <v>0.1</v>
      </c>
      <c r="AC23" s="25">
        <f>SUM(R23:AB23)</f>
        <v>1.0999999999999999</v>
      </c>
      <c r="AD23" s="25">
        <v>8</v>
      </c>
      <c r="AE23" s="29">
        <v>54</v>
      </c>
      <c r="AF23" s="25">
        <v>7.5</v>
      </c>
      <c r="AG23" s="25">
        <v>5</v>
      </c>
      <c r="AH23" s="25">
        <v>1</v>
      </c>
      <c r="AI23" s="22">
        <f t="shared" si="3"/>
        <v>76</v>
      </c>
      <c r="AJ23" s="22">
        <f t="shared" si="4"/>
        <v>6.909090909090909</v>
      </c>
    </row>
    <row r="24" spans="1:36" ht="25.5">
      <c r="A24" s="7" t="s">
        <v>78</v>
      </c>
      <c r="B24" s="25">
        <v>4.4</v>
      </c>
      <c r="C24" s="25">
        <v>6.5</v>
      </c>
      <c r="D24" s="29">
        <v>180</v>
      </c>
      <c r="E24" s="25">
        <v>8</v>
      </c>
      <c r="F24" s="25">
        <v>13.9</v>
      </c>
      <c r="G24" s="25">
        <v>3</v>
      </c>
      <c r="H24" s="25">
        <v>15.5</v>
      </c>
      <c r="I24" s="25">
        <v>5.5</v>
      </c>
      <c r="J24" s="29">
        <v>17</v>
      </c>
      <c r="K24" s="25">
        <v>10</v>
      </c>
      <c r="L24" s="29">
        <v>13</v>
      </c>
      <c r="M24" s="25">
        <v>5.5</v>
      </c>
      <c r="N24" s="29">
        <v>5</v>
      </c>
      <c r="O24" s="25">
        <v>5.1</v>
      </c>
      <c r="P24" s="29">
        <v>2</v>
      </c>
      <c r="Q24" s="25">
        <v>1.5</v>
      </c>
      <c r="R24" s="25">
        <v>0.1</v>
      </c>
      <c r="S24" s="25">
        <v>0</v>
      </c>
      <c r="T24" s="25">
        <v>0.1</v>
      </c>
      <c r="U24" s="25">
        <v>0</v>
      </c>
      <c r="V24" s="25">
        <v>0</v>
      </c>
      <c r="W24" s="25">
        <v>0.1</v>
      </c>
      <c r="X24" s="25">
        <v>0</v>
      </c>
      <c r="Y24" s="25">
        <v>0.1</v>
      </c>
      <c r="Z24" s="25">
        <v>0.1</v>
      </c>
      <c r="AA24" s="25">
        <v>0</v>
      </c>
      <c r="AB24" s="25">
        <v>0</v>
      </c>
      <c r="AC24" s="25">
        <f>SUM(R24:AB24)</f>
        <v>0.5</v>
      </c>
      <c r="AD24" s="25">
        <v>9</v>
      </c>
      <c r="AE24" s="29">
        <v>57</v>
      </c>
      <c r="AF24" s="25">
        <v>7.5</v>
      </c>
      <c r="AG24" s="25">
        <v>1</v>
      </c>
      <c r="AH24" s="25">
        <v>0</v>
      </c>
      <c r="AI24" s="22">
        <f t="shared" si="3"/>
        <v>61.6</v>
      </c>
      <c r="AJ24" s="22">
        <f t="shared" si="4"/>
        <v>5.6000000000000005</v>
      </c>
    </row>
    <row r="25" spans="1:36" ht="25.5">
      <c r="A25" s="7" t="s">
        <v>73</v>
      </c>
      <c r="B25" s="25">
        <v>3.8</v>
      </c>
      <c r="C25" s="25">
        <v>9.5</v>
      </c>
      <c r="D25" s="29">
        <v>180</v>
      </c>
      <c r="E25" s="25">
        <v>8</v>
      </c>
      <c r="F25" s="25">
        <v>16.9</v>
      </c>
      <c r="G25" s="25">
        <v>0</v>
      </c>
      <c r="H25" s="25">
        <v>21</v>
      </c>
      <c r="I25" s="25">
        <v>6.5</v>
      </c>
      <c r="J25" s="29">
        <v>16</v>
      </c>
      <c r="K25" s="25">
        <v>9.5</v>
      </c>
      <c r="L25" s="29">
        <v>12</v>
      </c>
      <c r="M25" s="25">
        <v>5</v>
      </c>
      <c r="N25" s="29">
        <v>2</v>
      </c>
      <c r="O25" s="25">
        <v>1.5</v>
      </c>
      <c r="P25" s="29">
        <v>1</v>
      </c>
      <c r="Q25" s="25">
        <v>1</v>
      </c>
      <c r="R25" s="25">
        <v>0</v>
      </c>
      <c r="S25" s="25">
        <v>0</v>
      </c>
      <c r="T25" s="25">
        <v>0.1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>SUM(R25:AB25)</f>
        <v>0.1</v>
      </c>
      <c r="AD25" s="25">
        <v>9.9</v>
      </c>
      <c r="AE25" s="29">
        <v>60</v>
      </c>
      <c r="AF25" s="25">
        <v>8</v>
      </c>
      <c r="AG25" s="25">
        <v>5</v>
      </c>
      <c r="AH25" s="25">
        <v>1</v>
      </c>
      <c r="AI25" s="22">
        <f t="shared" si="3"/>
        <v>59.9</v>
      </c>
      <c r="AJ25" s="22">
        <f t="shared" si="4"/>
        <v>5.445454545454545</v>
      </c>
    </row>
    <row r="26" spans="1:36" ht="25.5">
      <c r="A26" s="7" t="s">
        <v>79</v>
      </c>
      <c r="B26" s="25">
        <v>4.1</v>
      </c>
      <c r="C26" s="25">
        <v>8</v>
      </c>
      <c r="D26" s="29">
        <v>160</v>
      </c>
      <c r="E26" s="25">
        <v>6</v>
      </c>
      <c r="F26" s="25">
        <v>0</v>
      </c>
      <c r="G26" s="25">
        <v>0</v>
      </c>
      <c r="H26" s="25">
        <v>7</v>
      </c>
      <c r="I26" s="25">
        <v>3.5</v>
      </c>
      <c r="J26" s="29">
        <v>12</v>
      </c>
      <c r="K26" s="25">
        <v>7.5</v>
      </c>
      <c r="L26" s="29">
        <v>5</v>
      </c>
      <c r="M26" s="25">
        <v>2.5</v>
      </c>
      <c r="N26" s="29">
        <v>0</v>
      </c>
      <c r="O26" s="25">
        <v>0</v>
      </c>
      <c r="P26" s="29">
        <v>0</v>
      </c>
      <c r="Q26" s="25">
        <v>0</v>
      </c>
      <c r="R26" s="25">
        <v>0.1</v>
      </c>
      <c r="S26" s="25">
        <v>0</v>
      </c>
      <c r="T26" s="25">
        <v>0.3</v>
      </c>
      <c r="U26" s="25">
        <v>0</v>
      </c>
      <c r="V26" s="25">
        <v>0</v>
      </c>
      <c r="W26" s="25">
        <v>0.5</v>
      </c>
      <c r="X26" s="25">
        <v>0</v>
      </c>
      <c r="Y26" s="25">
        <v>0.1</v>
      </c>
      <c r="Z26" s="25">
        <v>0.3</v>
      </c>
      <c r="AA26" s="25">
        <v>0.1</v>
      </c>
      <c r="AB26" s="25">
        <v>0.1</v>
      </c>
      <c r="AC26" s="25">
        <f>SUM(R26:AB26)</f>
        <v>1.5000000000000002</v>
      </c>
      <c r="AD26" s="25">
        <v>7</v>
      </c>
      <c r="AE26" s="29">
        <v>46</v>
      </c>
      <c r="AF26" s="25">
        <v>6.5</v>
      </c>
      <c r="AG26" s="25">
        <v>2</v>
      </c>
      <c r="AH26" s="25">
        <v>0</v>
      </c>
      <c r="AI26" s="22">
        <f t="shared" si="3"/>
        <v>41</v>
      </c>
      <c r="AJ26" s="22">
        <f t="shared" si="4"/>
        <v>3.727272727272727</v>
      </c>
    </row>
    <row r="27" spans="1:36" ht="25.5">
      <c r="A27" s="20" t="s">
        <v>75</v>
      </c>
      <c r="B27" s="1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2">
        <f t="shared" si="3"/>
        <v>0</v>
      </c>
      <c r="AJ27" s="22">
        <f t="shared" si="4"/>
        <v>0</v>
      </c>
    </row>
    <row r="29" spans="1:35" ht="15.75">
      <c r="A29" s="39" t="s">
        <v>59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4"/>
      <c r="T29" s="34"/>
      <c r="U29" s="34"/>
      <c r="V29" s="34"/>
      <c r="W29" s="34"/>
      <c r="AC29" s="40" t="s">
        <v>122</v>
      </c>
      <c r="AD29" s="40"/>
      <c r="AE29" s="34"/>
      <c r="AF29" s="34"/>
      <c r="AG29" s="34"/>
      <c r="AH29" s="34"/>
      <c r="AI29" s="34"/>
    </row>
    <row r="30" ht="15.75">
      <c r="A30" s="17" t="s">
        <v>130</v>
      </c>
    </row>
    <row r="31" spans="1:36" ht="12.75">
      <c r="A31" s="48" t="s">
        <v>99</v>
      </c>
      <c r="B31" s="41" t="s">
        <v>100</v>
      </c>
      <c r="C31" s="45"/>
      <c r="D31" s="41" t="s">
        <v>101</v>
      </c>
      <c r="E31" s="45"/>
      <c r="F31" s="41" t="s">
        <v>102</v>
      </c>
      <c r="G31" s="45"/>
      <c r="H31" s="41" t="s">
        <v>103</v>
      </c>
      <c r="I31" s="45"/>
      <c r="J31" s="41" t="s">
        <v>104</v>
      </c>
      <c r="K31" s="45"/>
      <c r="L31" s="41" t="s">
        <v>105</v>
      </c>
      <c r="M31" s="45"/>
      <c r="N31" s="41" t="s">
        <v>106</v>
      </c>
      <c r="O31" s="45"/>
      <c r="P31" s="41" t="s">
        <v>107</v>
      </c>
      <c r="Q31" s="45"/>
      <c r="R31" s="41" t="s">
        <v>116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7"/>
      <c r="AD31" s="47"/>
      <c r="AE31" s="41" t="s">
        <v>124</v>
      </c>
      <c r="AF31" s="45"/>
      <c r="AG31" s="41" t="s">
        <v>115</v>
      </c>
      <c r="AH31" s="45"/>
      <c r="AI31" s="42" t="s">
        <v>8</v>
      </c>
      <c r="AJ31" s="42" t="s">
        <v>9</v>
      </c>
    </row>
    <row r="32" spans="1:36" ht="12.75">
      <c r="A32" s="4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 t="s">
        <v>108</v>
      </c>
      <c r="S32" s="45"/>
      <c r="T32" s="45"/>
      <c r="U32" s="46" t="s">
        <v>109</v>
      </c>
      <c r="V32" s="46" t="s">
        <v>110</v>
      </c>
      <c r="W32" s="45" t="s">
        <v>111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2"/>
      <c r="AJ32" s="42"/>
    </row>
    <row r="33" spans="1:36" ht="23.25">
      <c r="A33" s="4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19" t="s">
        <v>117</v>
      </c>
      <c r="S33" s="19" t="s">
        <v>118</v>
      </c>
      <c r="T33" s="19" t="s">
        <v>119</v>
      </c>
      <c r="U33" s="46"/>
      <c r="V33" s="46"/>
      <c r="W33" s="19" t="s">
        <v>112</v>
      </c>
      <c r="X33" s="19" t="s">
        <v>113</v>
      </c>
      <c r="Y33" s="19" t="s">
        <v>114</v>
      </c>
      <c r="Z33" s="19" t="s">
        <v>112</v>
      </c>
      <c r="AA33" s="19" t="s">
        <v>113</v>
      </c>
      <c r="AB33" s="19" t="s">
        <v>114</v>
      </c>
      <c r="AC33" s="47"/>
      <c r="AD33" s="47"/>
      <c r="AE33" s="45"/>
      <c r="AF33" s="45"/>
      <c r="AG33" s="45"/>
      <c r="AH33" s="45"/>
      <c r="AI33" s="42"/>
      <c r="AJ33" s="42"/>
    </row>
    <row r="34" spans="1:36" ht="12.75">
      <c r="A34" s="49"/>
      <c r="B34" s="18" t="s">
        <v>120</v>
      </c>
      <c r="C34" s="18" t="s">
        <v>121</v>
      </c>
      <c r="D34" s="18" t="s">
        <v>120</v>
      </c>
      <c r="E34" s="18" t="s">
        <v>121</v>
      </c>
      <c r="F34" s="18" t="s">
        <v>120</v>
      </c>
      <c r="G34" s="18" t="s">
        <v>121</v>
      </c>
      <c r="H34" s="18" t="s">
        <v>120</v>
      </c>
      <c r="I34" s="18" t="s">
        <v>121</v>
      </c>
      <c r="J34" s="18" t="s">
        <v>120</v>
      </c>
      <c r="K34" s="18" t="s">
        <v>121</v>
      </c>
      <c r="L34" s="18" t="s">
        <v>120</v>
      </c>
      <c r="M34" s="18" t="s">
        <v>121</v>
      </c>
      <c r="N34" s="18" t="s">
        <v>120</v>
      </c>
      <c r="O34" s="18" t="s">
        <v>121</v>
      </c>
      <c r="P34" s="18" t="s">
        <v>120</v>
      </c>
      <c r="Q34" s="18" t="s">
        <v>121</v>
      </c>
      <c r="R34" s="18" t="s">
        <v>123</v>
      </c>
      <c r="S34" s="18" t="s">
        <v>123</v>
      </c>
      <c r="T34" s="18" t="s">
        <v>123</v>
      </c>
      <c r="U34" s="18" t="s">
        <v>123</v>
      </c>
      <c r="V34" s="18" t="s">
        <v>123</v>
      </c>
      <c r="W34" s="18" t="s">
        <v>123</v>
      </c>
      <c r="X34" s="18" t="s">
        <v>123</v>
      </c>
      <c r="Y34" s="18" t="s">
        <v>123</v>
      </c>
      <c r="Z34" s="18" t="s">
        <v>123</v>
      </c>
      <c r="AA34" s="18" t="s">
        <v>123</v>
      </c>
      <c r="AB34" s="18" t="s">
        <v>123</v>
      </c>
      <c r="AC34" s="18" t="s">
        <v>120</v>
      </c>
      <c r="AD34" s="18" t="s">
        <v>121</v>
      </c>
      <c r="AE34" s="18" t="s">
        <v>120</v>
      </c>
      <c r="AF34" s="18" t="s">
        <v>121</v>
      </c>
      <c r="AG34" s="18" t="s">
        <v>120</v>
      </c>
      <c r="AH34" s="18" t="s">
        <v>121</v>
      </c>
      <c r="AI34" s="42"/>
      <c r="AJ34" s="42"/>
    </row>
    <row r="35" spans="1:36" ht="25.5">
      <c r="A35" s="13" t="s">
        <v>82</v>
      </c>
      <c r="B35" s="25">
        <v>3.5</v>
      </c>
      <c r="C35" s="25">
        <v>10</v>
      </c>
      <c r="D35" s="29">
        <v>175</v>
      </c>
      <c r="E35" s="25">
        <v>8.5</v>
      </c>
      <c r="F35" s="25">
        <v>16</v>
      </c>
      <c r="G35" s="25">
        <v>3.5</v>
      </c>
      <c r="H35" s="25">
        <v>30</v>
      </c>
      <c r="I35" s="25">
        <v>10</v>
      </c>
      <c r="J35" s="29">
        <v>15</v>
      </c>
      <c r="K35" s="25">
        <v>10</v>
      </c>
      <c r="L35" s="29">
        <v>24</v>
      </c>
      <c r="M35" s="25">
        <v>10</v>
      </c>
      <c r="N35" s="29">
        <v>15</v>
      </c>
      <c r="O35" s="25">
        <v>8</v>
      </c>
      <c r="P35" s="29">
        <v>8</v>
      </c>
      <c r="Q35" s="25">
        <v>4.5</v>
      </c>
      <c r="R35" s="25">
        <v>0.1</v>
      </c>
      <c r="S35" s="25">
        <v>0.3</v>
      </c>
      <c r="T35" s="25">
        <v>0</v>
      </c>
      <c r="U35" s="25">
        <v>0</v>
      </c>
      <c r="V35" s="25">
        <v>0</v>
      </c>
      <c r="W35" s="25">
        <v>0.1</v>
      </c>
      <c r="X35" s="25">
        <v>0.1</v>
      </c>
      <c r="Y35" s="25">
        <v>0.3</v>
      </c>
      <c r="Z35" s="25">
        <v>0.3</v>
      </c>
      <c r="AA35" s="25">
        <v>0.3</v>
      </c>
      <c r="AB35" s="25">
        <v>0</v>
      </c>
      <c r="AC35" s="25">
        <f aca="true" t="shared" si="5" ref="AC35:AC45">SUM(R35:AB35)</f>
        <v>1.5</v>
      </c>
      <c r="AD35" s="25">
        <v>7</v>
      </c>
      <c r="AE35" s="29">
        <v>66</v>
      </c>
      <c r="AF35" s="25">
        <v>8.6</v>
      </c>
      <c r="AG35" s="25">
        <v>17</v>
      </c>
      <c r="AH35" s="25">
        <v>2.7</v>
      </c>
      <c r="AI35" s="22">
        <f aca="true" t="shared" si="6" ref="AI35:AI45">SUM(C35+E35+G35+I35+M35+Q35+O35+K35+AD35+AF35+AH35)</f>
        <v>82.8</v>
      </c>
      <c r="AJ35" s="22">
        <f aca="true" t="shared" si="7" ref="AJ35:AJ45">SUM(AI35/11)</f>
        <v>7.527272727272727</v>
      </c>
    </row>
    <row r="36" spans="1:36" ht="25.5">
      <c r="A36" s="7" t="s">
        <v>83</v>
      </c>
      <c r="B36" s="25">
        <v>3.7</v>
      </c>
      <c r="C36" s="25">
        <v>10</v>
      </c>
      <c r="D36" s="29">
        <v>155</v>
      </c>
      <c r="E36" s="25">
        <v>6.5</v>
      </c>
      <c r="F36" s="25">
        <v>0</v>
      </c>
      <c r="G36" s="25">
        <v>1.5</v>
      </c>
      <c r="H36" s="25">
        <v>26</v>
      </c>
      <c r="I36" s="25">
        <v>9.2</v>
      </c>
      <c r="J36" s="29">
        <v>15</v>
      </c>
      <c r="K36" s="25">
        <v>10</v>
      </c>
      <c r="L36" s="29">
        <v>24</v>
      </c>
      <c r="M36" s="25">
        <v>10</v>
      </c>
      <c r="N36" s="29">
        <v>5</v>
      </c>
      <c r="O36" s="25">
        <v>3</v>
      </c>
      <c r="P36" s="29">
        <v>8</v>
      </c>
      <c r="Q36" s="25">
        <v>4.5</v>
      </c>
      <c r="R36" s="25">
        <v>0</v>
      </c>
      <c r="S36" s="25">
        <v>0.1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f t="shared" si="5"/>
        <v>0.1</v>
      </c>
      <c r="AD36" s="25">
        <v>9.9</v>
      </c>
      <c r="AE36" s="29">
        <v>38</v>
      </c>
      <c r="AF36" s="25">
        <v>5.8</v>
      </c>
      <c r="AG36" s="25">
        <v>5</v>
      </c>
      <c r="AH36" s="25">
        <v>1</v>
      </c>
      <c r="AI36" s="22">
        <f t="shared" si="6"/>
        <v>71.4</v>
      </c>
      <c r="AJ36" s="22">
        <f t="shared" si="7"/>
        <v>6.490909090909091</v>
      </c>
    </row>
    <row r="37" spans="1:36" ht="25.5">
      <c r="A37" s="13" t="s">
        <v>131</v>
      </c>
      <c r="B37" s="25">
        <v>3.6</v>
      </c>
      <c r="C37" s="25">
        <v>10</v>
      </c>
      <c r="D37" s="29">
        <v>160</v>
      </c>
      <c r="E37" s="25">
        <v>7</v>
      </c>
      <c r="F37" s="25">
        <v>11</v>
      </c>
      <c r="G37" s="25">
        <v>1.5</v>
      </c>
      <c r="H37" s="25">
        <v>30</v>
      </c>
      <c r="I37" s="25">
        <v>10</v>
      </c>
      <c r="J37" s="29">
        <v>15</v>
      </c>
      <c r="K37" s="25">
        <v>10</v>
      </c>
      <c r="L37" s="29">
        <v>24</v>
      </c>
      <c r="M37" s="25">
        <v>10</v>
      </c>
      <c r="N37" s="29">
        <v>9</v>
      </c>
      <c r="O37" s="25">
        <v>5</v>
      </c>
      <c r="P37" s="29">
        <v>1</v>
      </c>
      <c r="Q37" s="25">
        <v>1</v>
      </c>
      <c r="R37" s="25">
        <v>0</v>
      </c>
      <c r="S37" s="25">
        <v>0.1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0.1</v>
      </c>
      <c r="Z37" s="25">
        <v>0.1</v>
      </c>
      <c r="AA37" s="25">
        <v>0</v>
      </c>
      <c r="AB37" s="25">
        <v>0</v>
      </c>
      <c r="AC37" s="25">
        <f t="shared" si="5"/>
        <v>0.30000000000000004</v>
      </c>
      <c r="AD37" s="25">
        <v>9.6</v>
      </c>
      <c r="AE37" s="29">
        <v>49</v>
      </c>
      <c r="AF37" s="25">
        <v>6.9</v>
      </c>
      <c r="AG37" s="25">
        <v>2</v>
      </c>
      <c r="AH37" s="25">
        <v>0.4</v>
      </c>
      <c r="AI37" s="22">
        <f t="shared" si="6"/>
        <v>71.4</v>
      </c>
      <c r="AJ37" s="22">
        <f t="shared" si="7"/>
        <v>6.490909090909091</v>
      </c>
    </row>
    <row r="38" spans="1:36" ht="25.5">
      <c r="A38" s="13" t="s">
        <v>91</v>
      </c>
      <c r="B38" s="25">
        <v>3.9</v>
      </c>
      <c r="C38" s="25">
        <v>9.5</v>
      </c>
      <c r="D38" s="29">
        <v>160</v>
      </c>
      <c r="E38" s="25">
        <v>7</v>
      </c>
      <c r="F38" s="25">
        <v>14</v>
      </c>
      <c r="G38" s="25">
        <v>6.5</v>
      </c>
      <c r="H38" s="25">
        <v>30</v>
      </c>
      <c r="I38" s="25">
        <v>10</v>
      </c>
      <c r="J38" s="29">
        <v>15</v>
      </c>
      <c r="K38" s="25">
        <v>10</v>
      </c>
      <c r="L38" s="29">
        <v>19</v>
      </c>
      <c r="M38" s="25">
        <v>7.8</v>
      </c>
      <c r="N38" s="29">
        <v>1</v>
      </c>
      <c r="O38" s="25">
        <v>1</v>
      </c>
      <c r="P38" s="29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f t="shared" si="5"/>
        <v>0</v>
      </c>
      <c r="AD38" s="25">
        <v>10</v>
      </c>
      <c r="AE38" s="29">
        <v>44</v>
      </c>
      <c r="AF38" s="25">
        <v>6.4</v>
      </c>
      <c r="AG38" s="25">
        <v>1.3</v>
      </c>
      <c r="AH38" s="25">
        <v>0.2</v>
      </c>
      <c r="AI38" s="22">
        <f t="shared" si="6"/>
        <v>68.4</v>
      </c>
      <c r="AJ38" s="22">
        <f t="shared" si="7"/>
        <v>6.218181818181819</v>
      </c>
    </row>
    <row r="39" spans="1:36" ht="25.5">
      <c r="A39" s="20" t="s">
        <v>84</v>
      </c>
      <c r="B39" s="25">
        <v>4.9</v>
      </c>
      <c r="C39" s="25">
        <v>4.5</v>
      </c>
      <c r="D39" s="29">
        <v>155</v>
      </c>
      <c r="E39" s="25">
        <v>6.5</v>
      </c>
      <c r="F39" s="25">
        <v>11</v>
      </c>
      <c r="G39" s="25">
        <v>6.5</v>
      </c>
      <c r="H39" s="25">
        <v>21</v>
      </c>
      <c r="I39" s="25">
        <v>8.2</v>
      </c>
      <c r="J39" s="29">
        <v>15</v>
      </c>
      <c r="K39" s="25">
        <v>10</v>
      </c>
      <c r="L39" s="29">
        <v>19</v>
      </c>
      <c r="M39" s="25">
        <v>7.8</v>
      </c>
      <c r="N39" s="29">
        <v>15</v>
      </c>
      <c r="O39" s="25">
        <v>8</v>
      </c>
      <c r="P39" s="29">
        <v>2</v>
      </c>
      <c r="Q39" s="25">
        <v>1.5</v>
      </c>
      <c r="R39" s="25">
        <v>0.1</v>
      </c>
      <c r="S39" s="25">
        <v>0.1</v>
      </c>
      <c r="T39" s="25">
        <v>0.2</v>
      </c>
      <c r="U39" s="25">
        <v>0</v>
      </c>
      <c r="V39" s="25">
        <v>0.1</v>
      </c>
      <c r="W39" s="25">
        <v>0.1</v>
      </c>
      <c r="X39" s="25">
        <v>0</v>
      </c>
      <c r="Y39" s="25">
        <v>0.3</v>
      </c>
      <c r="Z39" s="25">
        <v>0.1</v>
      </c>
      <c r="AA39" s="25">
        <v>0</v>
      </c>
      <c r="AB39" s="25">
        <v>0</v>
      </c>
      <c r="AC39" s="25">
        <f t="shared" si="5"/>
        <v>0.9999999999999999</v>
      </c>
      <c r="AD39" s="25">
        <v>8</v>
      </c>
      <c r="AE39" s="29">
        <v>43</v>
      </c>
      <c r="AF39" s="25">
        <v>6.3</v>
      </c>
      <c r="AG39" s="25">
        <v>2.5</v>
      </c>
      <c r="AH39" s="25">
        <v>0.5</v>
      </c>
      <c r="AI39" s="22">
        <f t="shared" si="6"/>
        <v>67.8</v>
      </c>
      <c r="AJ39" s="22">
        <f t="shared" si="7"/>
        <v>6.163636363636363</v>
      </c>
    </row>
    <row r="40" spans="1:36" ht="25.5">
      <c r="A40" s="13" t="s">
        <v>86</v>
      </c>
      <c r="B40" s="25">
        <v>3.7</v>
      </c>
      <c r="C40" s="25">
        <v>10</v>
      </c>
      <c r="D40" s="29">
        <v>165</v>
      </c>
      <c r="E40" s="25">
        <v>7.5</v>
      </c>
      <c r="F40" s="25">
        <v>16</v>
      </c>
      <c r="G40" s="25">
        <v>0</v>
      </c>
      <c r="H40" s="25">
        <v>21</v>
      </c>
      <c r="I40" s="25">
        <v>8.2</v>
      </c>
      <c r="J40" s="29">
        <v>15</v>
      </c>
      <c r="K40" s="25">
        <v>10</v>
      </c>
      <c r="L40" s="29">
        <v>10</v>
      </c>
      <c r="M40" s="25">
        <v>4.8</v>
      </c>
      <c r="N40" s="29">
        <v>1</v>
      </c>
      <c r="O40" s="25">
        <v>1</v>
      </c>
      <c r="P40" s="29">
        <v>0</v>
      </c>
      <c r="Q40" s="25">
        <v>0</v>
      </c>
      <c r="R40" s="25">
        <v>0.1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0.1</v>
      </c>
      <c r="AC40" s="25">
        <f t="shared" si="5"/>
        <v>0.2</v>
      </c>
      <c r="AD40" s="25">
        <v>9.7</v>
      </c>
      <c r="AE40" s="29">
        <v>54</v>
      </c>
      <c r="AF40" s="25">
        <v>7.4</v>
      </c>
      <c r="AG40" s="25">
        <v>11.4</v>
      </c>
      <c r="AH40" s="25">
        <v>2.1</v>
      </c>
      <c r="AI40" s="22">
        <f t="shared" si="6"/>
        <v>60.7</v>
      </c>
      <c r="AJ40" s="22">
        <f t="shared" si="7"/>
        <v>5.5181818181818185</v>
      </c>
    </row>
    <row r="41" spans="1:36" ht="25.5">
      <c r="A41" s="7" t="s">
        <v>85</v>
      </c>
      <c r="B41" s="25">
        <v>3.7</v>
      </c>
      <c r="C41" s="25">
        <v>10</v>
      </c>
      <c r="D41" s="29">
        <v>165</v>
      </c>
      <c r="E41" s="25">
        <v>7.5</v>
      </c>
      <c r="F41" s="25">
        <v>16</v>
      </c>
      <c r="G41" s="25">
        <v>0</v>
      </c>
      <c r="H41" s="25">
        <v>22</v>
      </c>
      <c r="I41" s="25">
        <v>8.5</v>
      </c>
      <c r="J41" s="29">
        <v>15</v>
      </c>
      <c r="K41" s="25">
        <v>10</v>
      </c>
      <c r="L41" s="29">
        <v>8</v>
      </c>
      <c r="M41" s="25">
        <v>4</v>
      </c>
      <c r="N41" s="29">
        <v>0</v>
      </c>
      <c r="O41" s="25">
        <v>0</v>
      </c>
      <c r="P41" s="29">
        <v>1</v>
      </c>
      <c r="Q41" s="25">
        <v>1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0.1</v>
      </c>
      <c r="Z41" s="25">
        <v>0</v>
      </c>
      <c r="AA41" s="25">
        <v>0</v>
      </c>
      <c r="AB41" s="25">
        <v>0</v>
      </c>
      <c r="AC41" s="25">
        <f t="shared" si="5"/>
        <v>0.1</v>
      </c>
      <c r="AD41" s="25">
        <v>9.9</v>
      </c>
      <c r="AE41" s="29">
        <v>51</v>
      </c>
      <c r="AF41" s="25">
        <v>7.1</v>
      </c>
      <c r="AG41" s="25">
        <v>2.6</v>
      </c>
      <c r="AH41" s="25">
        <v>0.5</v>
      </c>
      <c r="AI41" s="22">
        <f t="shared" si="6"/>
        <v>58.5</v>
      </c>
      <c r="AJ41" s="22">
        <f t="shared" si="7"/>
        <v>5.318181818181818</v>
      </c>
    </row>
    <row r="42" spans="1:36" ht="25.5">
      <c r="A42" s="7" t="s">
        <v>88</v>
      </c>
      <c r="B42" s="25">
        <v>3.6</v>
      </c>
      <c r="C42" s="25">
        <v>10</v>
      </c>
      <c r="D42" s="29">
        <v>165</v>
      </c>
      <c r="E42" s="25">
        <v>7.5</v>
      </c>
      <c r="F42" s="25">
        <v>0</v>
      </c>
      <c r="G42" s="25">
        <v>1.5</v>
      </c>
      <c r="H42" s="25">
        <v>10</v>
      </c>
      <c r="I42" s="25">
        <v>5</v>
      </c>
      <c r="J42" s="29">
        <v>15</v>
      </c>
      <c r="K42" s="25">
        <v>10</v>
      </c>
      <c r="L42" s="29">
        <v>13</v>
      </c>
      <c r="M42" s="25">
        <v>5.8</v>
      </c>
      <c r="N42" s="29">
        <v>0</v>
      </c>
      <c r="O42" s="25">
        <v>0</v>
      </c>
      <c r="P42" s="29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0.1</v>
      </c>
      <c r="AC42" s="25">
        <f t="shared" si="5"/>
        <v>0.1</v>
      </c>
      <c r="AD42" s="25">
        <v>9.9</v>
      </c>
      <c r="AE42" s="29">
        <v>50</v>
      </c>
      <c r="AF42" s="25">
        <v>7</v>
      </c>
      <c r="AG42" s="25">
        <v>2.4</v>
      </c>
      <c r="AH42" s="25">
        <v>0.4</v>
      </c>
      <c r="AI42" s="22">
        <f t="shared" si="6"/>
        <v>57.099999999999994</v>
      </c>
      <c r="AJ42" s="22">
        <f t="shared" si="7"/>
        <v>5.1909090909090905</v>
      </c>
    </row>
    <row r="43" spans="1:36" ht="25.5">
      <c r="A43" s="20" t="s">
        <v>89</v>
      </c>
      <c r="B43" s="25">
        <v>3.9</v>
      </c>
      <c r="C43" s="25">
        <v>9.5</v>
      </c>
      <c r="D43" s="29">
        <v>150</v>
      </c>
      <c r="E43" s="25">
        <v>6</v>
      </c>
      <c r="F43" s="25">
        <v>37</v>
      </c>
      <c r="G43" s="25">
        <v>0</v>
      </c>
      <c r="H43" s="25">
        <v>8</v>
      </c>
      <c r="I43" s="25">
        <v>4</v>
      </c>
      <c r="J43" s="29">
        <v>15</v>
      </c>
      <c r="K43" s="25">
        <v>10</v>
      </c>
      <c r="L43" s="29">
        <v>15</v>
      </c>
      <c r="M43" s="25">
        <v>6.3</v>
      </c>
      <c r="N43" s="29">
        <v>0</v>
      </c>
      <c r="O43" s="25">
        <v>0</v>
      </c>
      <c r="P43" s="29">
        <v>0</v>
      </c>
      <c r="Q43" s="25">
        <v>0</v>
      </c>
      <c r="R43" s="25">
        <v>0.3</v>
      </c>
      <c r="S43" s="25">
        <v>0.2</v>
      </c>
      <c r="T43" s="25">
        <v>0.3</v>
      </c>
      <c r="U43" s="25">
        <v>0</v>
      </c>
      <c r="V43" s="25">
        <v>0</v>
      </c>
      <c r="W43" s="25">
        <v>0.3</v>
      </c>
      <c r="X43" s="25">
        <v>0.1</v>
      </c>
      <c r="Y43" s="25">
        <v>0</v>
      </c>
      <c r="Z43" s="25">
        <v>0.1</v>
      </c>
      <c r="AA43" s="25">
        <v>0</v>
      </c>
      <c r="AB43" s="25">
        <v>0.3</v>
      </c>
      <c r="AC43" s="25">
        <f t="shared" si="5"/>
        <v>1.6000000000000003</v>
      </c>
      <c r="AD43" s="25">
        <v>6.8</v>
      </c>
      <c r="AE43" s="29">
        <v>40</v>
      </c>
      <c r="AF43" s="25">
        <v>6</v>
      </c>
      <c r="AG43" s="25">
        <v>1</v>
      </c>
      <c r="AH43" s="25">
        <v>0</v>
      </c>
      <c r="AI43" s="22">
        <f t="shared" si="6"/>
        <v>48.599999999999994</v>
      </c>
      <c r="AJ43" s="22">
        <f t="shared" si="7"/>
        <v>4.418181818181818</v>
      </c>
    </row>
    <row r="44" spans="1:36" ht="25.5">
      <c r="A44" s="13" t="s">
        <v>90</v>
      </c>
      <c r="B44" s="25">
        <v>4</v>
      </c>
      <c r="C44" s="25">
        <v>9</v>
      </c>
      <c r="D44" s="29">
        <v>140</v>
      </c>
      <c r="E44" s="25">
        <v>5</v>
      </c>
      <c r="F44" s="25">
        <v>0</v>
      </c>
      <c r="G44" s="25">
        <v>0</v>
      </c>
      <c r="H44" s="25">
        <v>0</v>
      </c>
      <c r="I44" s="25">
        <v>0</v>
      </c>
      <c r="J44" s="29">
        <v>5</v>
      </c>
      <c r="K44" s="25">
        <v>4.8</v>
      </c>
      <c r="L44" s="29">
        <v>12</v>
      </c>
      <c r="M44" s="25">
        <v>5.7</v>
      </c>
      <c r="N44" s="29">
        <v>0</v>
      </c>
      <c r="O44" s="25">
        <v>0</v>
      </c>
      <c r="P44" s="29">
        <v>0</v>
      </c>
      <c r="Q44" s="25">
        <v>0</v>
      </c>
      <c r="R44" s="25">
        <v>0.1</v>
      </c>
      <c r="S44" s="25">
        <v>0</v>
      </c>
      <c r="T44" s="25">
        <v>0</v>
      </c>
      <c r="U44" s="25">
        <v>0</v>
      </c>
      <c r="V44" s="25">
        <v>0</v>
      </c>
      <c r="W44" s="25">
        <v>0.1</v>
      </c>
      <c r="X44" s="25">
        <v>0</v>
      </c>
      <c r="Y44" s="25">
        <v>0.1</v>
      </c>
      <c r="Z44" s="25">
        <v>0</v>
      </c>
      <c r="AA44" s="25">
        <v>0.1</v>
      </c>
      <c r="AB44" s="25">
        <v>0.1</v>
      </c>
      <c r="AC44" s="25">
        <f t="shared" si="5"/>
        <v>0.5</v>
      </c>
      <c r="AD44" s="25">
        <v>9</v>
      </c>
      <c r="AE44" s="29">
        <v>26</v>
      </c>
      <c r="AF44" s="25">
        <v>4.6</v>
      </c>
      <c r="AG44" s="25">
        <v>1</v>
      </c>
      <c r="AH44" s="25">
        <v>0</v>
      </c>
      <c r="AI44" s="22">
        <f t="shared" si="6"/>
        <v>38.1</v>
      </c>
      <c r="AJ44" s="22">
        <f t="shared" si="7"/>
        <v>3.463636363636364</v>
      </c>
    </row>
    <row r="45" spans="1:36" ht="25.5">
      <c r="A45" s="7" t="s">
        <v>94</v>
      </c>
      <c r="B45" s="25">
        <v>4.2</v>
      </c>
      <c r="C45" s="25">
        <v>8</v>
      </c>
      <c r="D45" s="29">
        <v>160</v>
      </c>
      <c r="E45" s="25">
        <v>7</v>
      </c>
      <c r="F45" s="25">
        <v>0</v>
      </c>
      <c r="G45" s="25">
        <v>0</v>
      </c>
      <c r="H45" s="25">
        <v>0</v>
      </c>
      <c r="I45" s="25">
        <v>0</v>
      </c>
      <c r="J45" s="29">
        <v>5</v>
      </c>
      <c r="K45" s="25">
        <v>4.8</v>
      </c>
      <c r="L45" s="29">
        <v>6</v>
      </c>
      <c r="M45" s="25">
        <v>3.3</v>
      </c>
      <c r="N45" s="29">
        <v>0</v>
      </c>
      <c r="O45" s="25">
        <v>0</v>
      </c>
      <c r="P45" s="29">
        <v>0</v>
      </c>
      <c r="Q45" s="25">
        <v>0</v>
      </c>
      <c r="R45" s="25">
        <v>0.5</v>
      </c>
      <c r="S45" s="25">
        <v>0.2</v>
      </c>
      <c r="T45" s="25">
        <v>0.3</v>
      </c>
      <c r="U45" s="25">
        <v>0</v>
      </c>
      <c r="V45" s="25">
        <v>0.3</v>
      </c>
      <c r="W45" s="25">
        <v>0.3</v>
      </c>
      <c r="X45" s="25">
        <v>0.3</v>
      </c>
      <c r="Y45" s="25">
        <v>0.3</v>
      </c>
      <c r="Z45" s="25">
        <v>0.1</v>
      </c>
      <c r="AA45" s="25">
        <v>0.1</v>
      </c>
      <c r="AB45" s="25">
        <v>0.3</v>
      </c>
      <c r="AC45" s="25">
        <f t="shared" si="5"/>
        <v>2.7</v>
      </c>
      <c r="AD45" s="25">
        <v>4.6</v>
      </c>
      <c r="AE45" s="29">
        <v>31</v>
      </c>
      <c r="AF45" s="25">
        <v>5.1</v>
      </c>
      <c r="AG45" s="25">
        <v>6.5</v>
      </c>
      <c r="AH45" s="25">
        <v>1.3</v>
      </c>
      <c r="AI45" s="22">
        <f t="shared" si="6"/>
        <v>34.1</v>
      </c>
      <c r="AJ45" s="22">
        <f t="shared" si="7"/>
        <v>3.1</v>
      </c>
    </row>
    <row r="47" spans="1:29" ht="15.75">
      <c r="A47" s="39" t="s">
        <v>59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4"/>
      <c r="R47" s="34"/>
      <c r="S47" s="34"/>
      <c r="T47" s="34"/>
      <c r="U47" s="34"/>
      <c r="Y47" s="40" t="s">
        <v>122</v>
      </c>
      <c r="Z47" s="40"/>
      <c r="AA47" s="34"/>
      <c r="AB47" s="34"/>
      <c r="AC47" s="34"/>
    </row>
    <row r="48" ht="15.75">
      <c r="A48" s="17" t="s">
        <v>136</v>
      </c>
    </row>
    <row r="49" spans="1:30" ht="12.75">
      <c r="A49" s="48" t="s">
        <v>99</v>
      </c>
      <c r="B49" s="41" t="s">
        <v>100</v>
      </c>
      <c r="C49" s="45"/>
      <c r="D49" s="41" t="s">
        <v>101</v>
      </c>
      <c r="E49" s="45"/>
      <c r="F49" s="41" t="s">
        <v>132</v>
      </c>
      <c r="G49" s="45"/>
      <c r="H49" s="41" t="s">
        <v>133</v>
      </c>
      <c r="I49" s="45"/>
      <c r="J49" s="41" t="s">
        <v>134</v>
      </c>
      <c r="K49" s="45"/>
      <c r="L49" s="41" t="s">
        <v>135</v>
      </c>
      <c r="M49" s="45"/>
      <c r="N49" s="41" t="s">
        <v>107</v>
      </c>
      <c r="O49" s="45"/>
      <c r="P49" s="41" t="s">
        <v>116</v>
      </c>
      <c r="Q49" s="45"/>
      <c r="R49" s="45"/>
      <c r="S49" s="45"/>
      <c r="T49" s="45"/>
      <c r="U49" s="45"/>
      <c r="V49" s="45"/>
      <c r="W49" s="45"/>
      <c r="X49" s="45"/>
      <c r="Y49" s="47"/>
      <c r="Z49" s="47"/>
      <c r="AA49" s="41" t="s">
        <v>115</v>
      </c>
      <c r="AB49" s="45"/>
      <c r="AC49" s="42" t="s">
        <v>8</v>
      </c>
      <c r="AD49" s="42" t="s">
        <v>9</v>
      </c>
    </row>
    <row r="50" spans="1:30" ht="12.75">
      <c r="A50" s="4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 t="s">
        <v>108</v>
      </c>
      <c r="Q50" s="45"/>
      <c r="R50" s="45"/>
      <c r="S50" s="46" t="s">
        <v>109</v>
      </c>
      <c r="T50" s="46" t="s">
        <v>110</v>
      </c>
      <c r="U50" s="45" t="s">
        <v>111</v>
      </c>
      <c r="V50" s="45"/>
      <c r="W50" s="45"/>
      <c r="X50" s="45"/>
      <c r="Y50" s="45"/>
      <c r="Z50" s="45"/>
      <c r="AA50" s="45"/>
      <c r="AB50" s="45"/>
      <c r="AC50" s="42"/>
      <c r="AD50" s="42"/>
    </row>
    <row r="51" spans="1:30" ht="23.25">
      <c r="A51" s="4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19" t="s">
        <v>117</v>
      </c>
      <c r="Q51" s="19" t="s">
        <v>118</v>
      </c>
      <c r="R51" s="19" t="s">
        <v>119</v>
      </c>
      <c r="S51" s="46"/>
      <c r="T51" s="46"/>
      <c r="U51" s="19" t="s">
        <v>112</v>
      </c>
      <c r="V51" s="19" t="s">
        <v>113</v>
      </c>
      <c r="W51" s="19" t="s">
        <v>112</v>
      </c>
      <c r="X51" s="19" t="s">
        <v>113</v>
      </c>
      <c r="Y51" s="47"/>
      <c r="Z51" s="47"/>
      <c r="AA51" s="45"/>
      <c r="AB51" s="45"/>
      <c r="AC51" s="42"/>
      <c r="AD51" s="42"/>
    </row>
    <row r="52" spans="1:30" ht="12.75">
      <c r="A52" s="49"/>
      <c r="B52" s="18" t="s">
        <v>120</v>
      </c>
      <c r="C52" s="18" t="s">
        <v>121</v>
      </c>
      <c r="D52" s="18" t="s">
        <v>120</v>
      </c>
      <c r="E52" s="18" t="s">
        <v>121</v>
      </c>
      <c r="F52" s="18" t="s">
        <v>120</v>
      </c>
      <c r="G52" s="18" t="s">
        <v>121</v>
      </c>
      <c r="H52" s="18" t="s">
        <v>120</v>
      </c>
      <c r="I52" s="18" t="s">
        <v>121</v>
      </c>
      <c r="J52" s="18" t="s">
        <v>120</v>
      </c>
      <c r="K52" s="18" t="s">
        <v>121</v>
      </c>
      <c r="L52" s="18" t="s">
        <v>120</v>
      </c>
      <c r="M52" s="18" t="s">
        <v>121</v>
      </c>
      <c r="N52" s="18" t="s">
        <v>120</v>
      </c>
      <c r="O52" s="18" t="s">
        <v>121</v>
      </c>
      <c r="P52" s="18" t="s">
        <v>123</v>
      </c>
      <c r="Q52" s="18" t="s">
        <v>123</v>
      </c>
      <c r="R52" s="18" t="s">
        <v>123</v>
      </c>
      <c r="S52" s="18" t="s">
        <v>123</v>
      </c>
      <c r="T52" s="18" t="s">
        <v>123</v>
      </c>
      <c r="U52" s="18" t="s">
        <v>123</v>
      </c>
      <c r="V52" s="18" t="s">
        <v>123</v>
      </c>
      <c r="W52" s="18" t="s">
        <v>123</v>
      </c>
      <c r="X52" s="18" t="s">
        <v>123</v>
      </c>
      <c r="Y52" s="18" t="s">
        <v>120</v>
      </c>
      <c r="Z52" s="18" t="s">
        <v>121</v>
      </c>
      <c r="AA52" s="18" t="s">
        <v>120</v>
      </c>
      <c r="AB52" s="18" t="s">
        <v>121</v>
      </c>
      <c r="AC52" s="42"/>
      <c r="AD52" s="42"/>
    </row>
    <row r="53" spans="1:30" ht="25.5">
      <c r="A53" s="20" t="s">
        <v>137</v>
      </c>
      <c r="B53" s="25">
        <v>3.8</v>
      </c>
      <c r="C53" s="25">
        <v>9.56</v>
      </c>
      <c r="D53" s="29">
        <v>150</v>
      </c>
      <c r="E53" s="25">
        <v>8</v>
      </c>
      <c r="F53" s="29">
        <v>13</v>
      </c>
      <c r="G53" s="25">
        <v>10</v>
      </c>
      <c r="H53" s="29">
        <v>20</v>
      </c>
      <c r="I53" s="25">
        <v>10</v>
      </c>
      <c r="J53" s="29">
        <v>10</v>
      </c>
      <c r="K53" s="25">
        <v>10</v>
      </c>
      <c r="L53" s="25">
        <v>15</v>
      </c>
      <c r="M53" s="25">
        <v>10</v>
      </c>
      <c r="N53" s="29">
        <v>0</v>
      </c>
      <c r="O53" s="25">
        <v>0</v>
      </c>
      <c r="P53" s="25">
        <v>0.3</v>
      </c>
      <c r="Q53" s="25">
        <v>0.3</v>
      </c>
      <c r="R53" s="25">
        <v>0.1</v>
      </c>
      <c r="S53" s="25">
        <v>0.1</v>
      </c>
      <c r="T53" s="25">
        <v>0</v>
      </c>
      <c r="U53" s="25">
        <v>0.1</v>
      </c>
      <c r="V53" s="25">
        <v>0</v>
      </c>
      <c r="W53" s="25">
        <v>0.3</v>
      </c>
      <c r="X53" s="25">
        <v>0.3</v>
      </c>
      <c r="Y53" s="25">
        <f>SUM(P53:X53)</f>
        <v>1.5</v>
      </c>
      <c r="Z53" s="25">
        <v>6</v>
      </c>
      <c r="AA53" s="25">
        <v>3</v>
      </c>
      <c r="AB53" s="25">
        <v>2.5</v>
      </c>
      <c r="AC53" s="22">
        <f>SUM(C53+E53+G53+I53+K53+M53+O53+Z53+AB53)</f>
        <v>66.06</v>
      </c>
      <c r="AD53" s="22">
        <f>SUM(AC53/9)</f>
        <v>7.34</v>
      </c>
    </row>
    <row r="54" spans="1:30" ht="25.5">
      <c r="A54" s="7" t="s">
        <v>98</v>
      </c>
      <c r="B54" s="25">
        <v>4.8</v>
      </c>
      <c r="C54" s="25">
        <v>5.5</v>
      </c>
      <c r="D54" s="29">
        <v>150</v>
      </c>
      <c r="E54" s="25">
        <v>8</v>
      </c>
      <c r="F54" s="29">
        <v>7</v>
      </c>
      <c r="G54" s="25">
        <v>6</v>
      </c>
      <c r="H54" s="29">
        <v>20</v>
      </c>
      <c r="I54" s="25">
        <v>10</v>
      </c>
      <c r="J54" s="29">
        <v>5</v>
      </c>
      <c r="K54" s="25">
        <v>5</v>
      </c>
      <c r="L54" s="25">
        <v>10</v>
      </c>
      <c r="M54" s="25">
        <v>5</v>
      </c>
      <c r="N54" s="29">
        <v>0</v>
      </c>
      <c r="O54" s="25">
        <v>0</v>
      </c>
      <c r="P54" s="25">
        <v>1</v>
      </c>
      <c r="Q54" s="25">
        <v>0.5</v>
      </c>
      <c r="R54" s="25">
        <v>0.5</v>
      </c>
      <c r="S54" s="25">
        <v>0.5</v>
      </c>
      <c r="T54" s="25">
        <v>0</v>
      </c>
      <c r="U54" s="25">
        <v>0.3</v>
      </c>
      <c r="V54" s="25">
        <v>0.5</v>
      </c>
      <c r="W54" s="25">
        <v>0.5</v>
      </c>
      <c r="X54" s="25">
        <v>0.5</v>
      </c>
      <c r="Y54" s="25">
        <f>SUM(P54:X54)</f>
        <v>4.3</v>
      </c>
      <c r="Z54" s="25">
        <v>0</v>
      </c>
      <c r="AA54" s="25">
        <v>0</v>
      </c>
      <c r="AB54" s="25">
        <v>0</v>
      </c>
      <c r="AC54" s="22">
        <f>SUM(C54+E54+G54+I54+K54+M54+O54+Z54+AB54)</f>
        <v>39.5</v>
      </c>
      <c r="AD54" s="22">
        <f>SUM(AC54/9)</f>
        <v>4.388888888888889</v>
      </c>
    </row>
    <row r="55" spans="1:30" ht="25.5">
      <c r="A55" s="20" t="s">
        <v>95</v>
      </c>
      <c r="B55" s="25">
        <v>4.6</v>
      </c>
      <c r="C55" s="25">
        <v>6.5</v>
      </c>
      <c r="D55" s="29">
        <v>150</v>
      </c>
      <c r="E55" s="25">
        <v>8</v>
      </c>
      <c r="F55" s="29">
        <v>8</v>
      </c>
      <c r="G55" s="25">
        <v>7</v>
      </c>
      <c r="H55" s="29">
        <v>20</v>
      </c>
      <c r="I55" s="25">
        <v>10</v>
      </c>
      <c r="J55" s="29">
        <v>3</v>
      </c>
      <c r="K55" s="25">
        <v>2</v>
      </c>
      <c r="L55" s="25">
        <v>5</v>
      </c>
      <c r="M55" s="25">
        <v>2.5</v>
      </c>
      <c r="N55" s="29">
        <v>0</v>
      </c>
      <c r="O55" s="25">
        <v>0</v>
      </c>
      <c r="P55" s="25">
        <v>1</v>
      </c>
      <c r="Q55" s="25">
        <v>0.3</v>
      </c>
      <c r="R55" s="25">
        <v>1</v>
      </c>
      <c r="S55" s="25">
        <v>0</v>
      </c>
      <c r="T55" s="25">
        <v>0.5</v>
      </c>
      <c r="U55" s="25">
        <v>0.5</v>
      </c>
      <c r="V55" s="25">
        <v>0.3</v>
      </c>
      <c r="W55" s="25">
        <v>0.5</v>
      </c>
      <c r="X55" s="25">
        <v>0.5</v>
      </c>
      <c r="Y55" s="25">
        <f>SUM(P55:X55)</f>
        <v>4.6</v>
      </c>
      <c r="Z55" s="25">
        <v>0</v>
      </c>
      <c r="AA55" s="25">
        <v>1</v>
      </c>
      <c r="AB55" s="25">
        <v>1</v>
      </c>
      <c r="AC55" s="22">
        <f>SUM(C55+E55+G55+I55+K55+M55+O55+Z55+AB55)</f>
        <v>37</v>
      </c>
      <c r="AD55" s="22">
        <f>SUM(AC55/9)</f>
        <v>4.111111111111111</v>
      </c>
    </row>
  </sheetData>
  <mergeCells count="86">
    <mergeCell ref="P49:Z49"/>
    <mergeCell ref="AA49:AB51"/>
    <mergeCell ref="AC49:AC52"/>
    <mergeCell ref="AD49:AD52"/>
    <mergeCell ref="P50:R50"/>
    <mergeCell ref="S50:S51"/>
    <mergeCell ref="T50:T51"/>
    <mergeCell ref="U50:X50"/>
    <mergeCell ref="Y50:Y51"/>
    <mergeCell ref="Z50:Z51"/>
    <mergeCell ref="A47:U47"/>
    <mergeCell ref="Y47:AC47"/>
    <mergeCell ref="A49:A52"/>
    <mergeCell ref="B49:C51"/>
    <mergeCell ref="D49:E51"/>
    <mergeCell ref="F49:G51"/>
    <mergeCell ref="H49:I51"/>
    <mergeCell ref="J49:K51"/>
    <mergeCell ref="L49:M51"/>
    <mergeCell ref="N49:O51"/>
    <mergeCell ref="AI31:AI34"/>
    <mergeCell ref="AJ31:AJ34"/>
    <mergeCell ref="R32:T32"/>
    <mergeCell ref="U32:U33"/>
    <mergeCell ref="V32:V33"/>
    <mergeCell ref="W32:AB32"/>
    <mergeCell ref="AC32:AC33"/>
    <mergeCell ref="AD32:AD33"/>
    <mergeCell ref="P31:Q33"/>
    <mergeCell ref="R31:AD31"/>
    <mergeCell ref="AE31:AF33"/>
    <mergeCell ref="AG31:AH33"/>
    <mergeCell ref="A29:W29"/>
    <mergeCell ref="AC29:AI29"/>
    <mergeCell ref="A31:A34"/>
    <mergeCell ref="B31:C33"/>
    <mergeCell ref="D31:E33"/>
    <mergeCell ref="F31:G33"/>
    <mergeCell ref="H31:I33"/>
    <mergeCell ref="J31:K33"/>
    <mergeCell ref="L31:M33"/>
    <mergeCell ref="N31:O33"/>
    <mergeCell ref="AI18:AI21"/>
    <mergeCell ref="AJ18:AJ21"/>
    <mergeCell ref="R19:T19"/>
    <mergeCell ref="U19:U20"/>
    <mergeCell ref="V19:V20"/>
    <mergeCell ref="W19:AB19"/>
    <mergeCell ref="AC19:AC20"/>
    <mergeCell ref="AD19:AD20"/>
    <mergeCell ref="P18:Q20"/>
    <mergeCell ref="R18:AD18"/>
    <mergeCell ref="AE18:AF20"/>
    <mergeCell ref="AG18:AH20"/>
    <mergeCell ref="A16:W16"/>
    <mergeCell ref="AC16:AI16"/>
    <mergeCell ref="A18:A21"/>
    <mergeCell ref="B18:C20"/>
    <mergeCell ref="D18:E20"/>
    <mergeCell ref="F18:G20"/>
    <mergeCell ref="H18:I20"/>
    <mergeCell ref="J18:K20"/>
    <mergeCell ref="L18:M20"/>
    <mergeCell ref="N18:O20"/>
    <mergeCell ref="AC1:AI1"/>
    <mergeCell ref="A3:A6"/>
    <mergeCell ref="B3:C5"/>
    <mergeCell ref="D3:E5"/>
    <mergeCell ref="F3:G5"/>
    <mergeCell ref="H3:I5"/>
    <mergeCell ref="J3:K5"/>
    <mergeCell ref="L3:M5"/>
    <mergeCell ref="N3:O5"/>
    <mergeCell ref="P3:Q5"/>
    <mergeCell ref="R3:AD3"/>
    <mergeCell ref="R4:T4"/>
    <mergeCell ref="U4:U5"/>
    <mergeCell ref="V4:V5"/>
    <mergeCell ref="W4:AB4"/>
    <mergeCell ref="AC4:AC5"/>
    <mergeCell ref="AD4:AD5"/>
    <mergeCell ref="AE3:AF5"/>
    <mergeCell ref="AG3:AH5"/>
    <mergeCell ref="AI3:AI6"/>
    <mergeCell ref="AJ3:AJ6"/>
    <mergeCell ref="A1:W1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</cp:lastModifiedBy>
  <cp:lastPrinted>2009-12-30T09:04:25Z</cp:lastPrinted>
  <dcterms:created xsi:type="dcterms:W3CDTF">1996-10-08T23:32:33Z</dcterms:created>
  <dcterms:modified xsi:type="dcterms:W3CDTF">2009-12-30T11:56:55Z</dcterms:modified>
  <cp:category/>
  <cp:version/>
  <cp:contentType/>
  <cp:contentStatus/>
</cp:coreProperties>
</file>